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'g01收入支出决算总表'!$A$1:$F$39</definedName>
    <definedName name="_xlnm.Print_Area" localSheetId="3">'g04财政拨款收入支出决算总表'!$A$1:$H$37</definedName>
    <definedName name="_xlnm.Print_Area" localSheetId="4">'g05一般公共预算财政拨款支出决算表'!$A$1:$F$59</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<sst xmlns="http://schemas.openxmlformats.org/spreadsheetml/2006/main" count="565" uniqueCount="260">
  <si>
    <t>收入支出决算总表</t>
  </si>
  <si>
    <t>公开01表</t>
  </si>
  <si>
    <t xml:space="preserve">部门：汨罗镇人民政府 </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</si>
  <si>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</si>
  <si>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</si>
  <si>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</si>
  <si>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</si>
  <si>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</si>
  <si>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</si>
  <si>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</si>
  <si>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</si>
  <si>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</si>
  <si>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</si>
  <si>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</si>
  <si>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</si>
  <si>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</si>
  <si>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</si>
  <si>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</si>
  <si>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</si>
  <si>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</si>
  <si>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</si>
  <si>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</si>
  <si>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</si>
  <si>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</si>
  <si>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</si>
  <si>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</si>
  <si>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</si>
  <si>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</si>
  <si>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</si>
  <si>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</si>
  <si>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</si>
  <si>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</si>
  <si>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</si>
  <si>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</si>
  <si>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七、文化体育与传媒</t>
  </si>
  <si>
    <t>八、社会保障与就业</t>
  </si>
  <si>
    <t>十三、农林水事务</t>
  </si>
  <si>
    <t>二十一、医疗卫生与计划生育</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</si>
  <si>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</si>
  <si>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</si>
  <si>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</si>
  <si>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</si>
  <si>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</si>
  <si>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</si>
  <si>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</si>
  <si>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</si>
  <si>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</si>
  <si>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</si>
  <si>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</si>
  <si>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</si>
  <si>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</si>
  <si>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</si>
  <si>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</si>
  <si>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</si>
  <si>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</si>
  <si>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</si>
  <si>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</si>
  <si>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</si>
  <si>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</si>
  <si>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</si>
  <si>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</si>
  <si>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</si>
  <si>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</si>
  <si>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部门：</t>
  </si>
  <si>
    <t>汨罗镇人民政府</t>
  </si>
  <si>
    <t>财政拨款收入</t>
  </si>
  <si>
    <t>上级补助收入</t>
  </si>
  <si>
    <t>事业收入</t>
  </si>
  <si>
    <t>经营收入</t>
  </si>
  <si>
    <t>附属单位上缴收入</t>
  </si>
  <si>
    <t>其他收入</t>
  </si>
  <si>
    <t>功能分类科目编码</t>
  </si>
  <si>
    <t>科目名称</t>
  </si>
  <si>
    <t>栏次</t>
  </si>
  <si>
    <t>一、一般公共服务</t>
  </si>
  <si>
    <t>20101</t>
  </si>
  <si>
    <t xml:space="preserve">    人大事务</t>
  </si>
  <si>
    <t>2010101</t>
  </si>
  <si>
    <t xml:space="preserve">      行政运行</t>
  </si>
  <si>
    <t>20102</t>
  </si>
  <si>
    <t xml:space="preserve">    政协事务</t>
  </si>
  <si>
    <t>2010201</t>
  </si>
  <si>
    <t>20103</t>
  </si>
  <si>
    <t xml:space="preserve">    政府办公厅及相关机构事务支出</t>
  </si>
  <si>
    <t>2010301</t>
  </si>
  <si>
    <t>2010302</t>
  </si>
  <si>
    <t xml:space="preserve">      一般行政管理事务</t>
  </si>
  <si>
    <t>2010399</t>
  </si>
  <si>
    <t xml:space="preserve">      其他政府办公厅及相关事务支出</t>
  </si>
  <si>
    <t>20106</t>
  </si>
  <si>
    <t xml:space="preserve">    财政事务</t>
  </si>
  <si>
    <t>2010601</t>
  </si>
  <si>
    <t>2010699</t>
  </si>
  <si>
    <t xml:space="preserve">      其他财政事务支出</t>
  </si>
  <si>
    <t>20111</t>
  </si>
  <si>
    <t xml:space="preserve">    纪检监察事务</t>
  </si>
  <si>
    <t>201101</t>
  </si>
  <si>
    <t>20129</t>
  </si>
  <si>
    <t xml:space="preserve">    群众团体事务</t>
  </si>
  <si>
    <t>2012901</t>
  </si>
  <si>
    <t>20131</t>
  </si>
  <si>
    <t xml:space="preserve">    党委办公厅及相关机构事务</t>
  </si>
  <si>
    <t>2013101</t>
  </si>
  <si>
    <t>20132</t>
  </si>
  <si>
    <t xml:space="preserve">    组织事务</t>
  </si>
  <si>
    <t>2013201</t>
  </si>
  <si>
    <t>20133</t>
  </si>
  <si>
    <t xml:space="preserve">    宣传事务</t>
  </si>
  <si>
    <t>2013301</t>
  </si>
  <si>
    <t xml:space="preserve">      行政运行     </t>
  </si>
  <si>
    <t>20134</t>
  </si>
  <si>
    <t xml:space="preserve">    统战事务</t>
  </si>
  <si>
    <t>2013401</t>
  </si>
  <si>
    <t>204</t>
  </si>
  <si>
    <t>20406</t>
  </si>
  <si>
    <t xml:space="preserve">    司法</t>
  </si>
  <si>
    <t>2040601</t>
  </si>
  <si>
    <t>205</t>
  </si>
  <si>
    <t>20502</t>
  </si>
  <si>
    <t xml:space="preserve">    普通教育</t>
  </si>
  <si>
    <t>2050203</t>
  </si>
  <si>
    <t xml:space="preserve">      初中教育</t>
  </si>
  <si>
    <t>207</t>
  </si>
  <si>
    <t>七、文化教育与传媒支出</t>
  </si>
  <si>
    <t>20701</t>
  </si>
  <si>
    <t xml:space="preserve">    文化</t>
  </si>
  <si>
    <t>2070101</t>
  </si>
  <si>
    <t>208</t>
  </si>
  <si>
    <t>八、社会保障和就业支出</t>
  </si>
  <si>
    <t>20801</t>
  </si>
  <si>
    <t xml:space="preserve">    人力资源和社会保障管理事务</t>
  </si>
  <si>
    <t>2080101</t>
  </si>
  <si>
    <t>20802</t>
  </si>
  <si>
    <t xml:space="preserve">    民政管理事务</t>
  </si>
  <si>
    <t>2080201</t>
  </si>
  <si>
    <t>213</t>
  </si>
  <si>
    <t>十二、农林水支出</t>
  </si>
  <si>
    <t>21301</t>
  </si>
  <si>
    <t xml:space="preserve">     农业</t>
  </si>
  <si>
    <t>2130101</t>
  </si>
  <si>
    <t xml:space="preserve">       行政运行</t>
  </si>
  <si>
    <t>2130102</t>
  </si>
  <si>
    <t xml:space="preserve">       一般行政管理事务</t>
  </si>
  <si>
    <t>2130199</t>
  </si>
  <si>
    <t xml:space="preserve">       其他农业支出</t>
  </si>
  <si>
    <t>21302</t>
  </si>
  <si>
    <t xml:space="preserve">     林业</t>
  </si>
  <si>
    <t>2130201</t>
  </si>
  <si>
    <t>21303</t>
  </si>
  <si>
    <t xml:space="preserve">     水利</t>
  </si>
  <si>
    <t>2130301</t>
  </si>
  <si>
    <t>21399</t>
  </si>
  <si>
    <t xml:space="preserve">     其他农林水事务支出</t>
  </si>
  <si>
    <t>2139999</t>
  </si>
  <si>
    <t xml:space="preserve">       其他农林水事务支出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</si>
  <si>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</si>
  <si>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</si>
  <si>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</si>
  <si>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</si>
  <si>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</si>
  <si>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</si>
  <si>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</si>
  <si>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</si>
  <si>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</si>
  <si>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</si>
  <si>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</si>
  <si>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部门：汩罗镇人民政府</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</si>
  <si>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</si>
  <si>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</si>
  <si>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</si>
  <si>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</si>
  <si>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</si>
  <si>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</si>
  <si>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</si>
  <si>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</si>
  <si>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</si>
  <si>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</si>
  <si>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</si>
  <si>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</si>
  <si>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</si>
  <si>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</si>
  <si>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</si>
  <si>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</si>
  <si>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部门：汨罗镇人民政府</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</si>
  <si>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</si>
  <si>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</si>
  <si>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</si>
  <si>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</si>
  <si>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</si>
  <si>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</si>
  <si>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</si>
  <si>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</si>
  <si>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</si>
  <si>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</si>
  <si>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</si>
  <si>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</si>
  <si>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</si>
  <si>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</si>
  <si>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</si>
  <si>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</si>
  <si>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</si>
  <si>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</si>
  <si>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</si>
  <si>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</si>
  <si>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</si>
  <si>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</si>
  <si>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</si>
  <si>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</si>
  <si>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</si>
  <si>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</si>
  <si>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</si>
  <si>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</si>
  <si>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</si>
  <si>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</si>
  <si>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</si>
  <si>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</si>
  <si>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</si>
  <si>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</si>
  <si>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</si>
  <si>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</si>
  <si>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</si>
  <si>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</si>
  <si>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</si>
  <si>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</si>
  <si>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</si>
  <si>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</si>
  <si>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</si>
  <si>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</si>
  <si>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</si>
  <si>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</si>
  <si>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</si>
  <si>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</si>
  <si>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部门名称：汨罗镇人民政府</t>
  </si>
  <si>
    <t>金额单位：万元</t>
  </si>
  <si>
    <t>项目</t>
  </si>
  <si>
    <r>
      <t>201</t>
    </r>
    <r>
      <rPr>
        <sz val="12"/>
        <rFont val="宋体"/>
        <family val="0"/>
      </rPr>
      <t>6</t>
    </r>
    <r>
      <rPr>
        <sz val="12"/>
        <rFont val="宋体"/>
        <family val="0"/>
      </rPr>
      <t>年与201</t>
    </r>
    <r>
      <rPr>
        <sz val="12"/>
        <rFont val="宋体"/>
        <family val="0"/>
      </rPr>
      <t>5</t>
    </r>
    <r>
      <rPr>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</si>
  <si>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</si>
  <si>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</si>
  <si>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</si>
  <si>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</si>
  <si>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</si>
  <si>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</si>
  <si>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r>
      <t>通过全镇干部的努办，减少在外就餐次数，让招待费减少了3.</t>
    </r>
    <r>
      <rPr>
        <sz val="9"/>
        <rFont val="宋体"/>
        <family val="0"/>
      </rPr>
      <t>8万</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</si>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</sst>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67">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4"/>
      <name val="黑体"/>
      <family val="0"/>
    </font>
    <font>
      <b/>
      <sz val="10"/>
      <name val="华文中宋"/>
      <family val="0"/>
    </font>
    <font>
      <b/>
      <sz val="12"/>
      <name val="宋体"/>
      <family val="0"/>
    </font>
    <font>
      <b/>
      <sz val="11"/>
      <name val="宋体"/>
      <family val="0"/>
    </font>
    <font>
      <sz val="10"/>
      <name val="华文中宋"/>
      <family val="0"/>
    </font>
    <font>
      <sz val="11"/>
      <name val="宋体"/>
      <family val="0"/>
    </font>
    <font>
      <sz val="12"/>
      <name val="黑体"/>
      <family val="0"/>
    </font>
    <font>
      <sz val="16"/>
      <color indexed="8"/>
      <name val="华文中宋"/>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10"/>
      <name val="宋体"/>
      <family val="0"/>
    </font>
    <font>
      <b/>
      <sz val="15"/>
      <color indexed="62"/>
      <name val="宋体"/>
      <family val="0"/>
    </font>
    <font>
      <b/>
      <sz val="11"/>
      <color indexed="62"/>
      <name val="宋体"/>
      <family val="0"/>
    </font>
    <font>
      <sz val="11"/>
      <color indexed="62"/>
      <name val="宋体"/>
      <family val="0"/>
    </font>
    <font>
      <i/>
      <sz val="11"/>
      <color indexed="23"/>
      <name val="宋体"/>
      <family val="0"/>
    </font>
    <font>
      <b/>
      <sz val="11"/>
      <color indexed="9"/>
      <name val="宋体"/>
      <family val="0"/>
    </font>
    <font>
      <sz val="11"/>
      <color indexed="53"/>
      <name val="宋体"/>
      <family val="0"/>
    </font>
    <font>
      <u val="single"/>
      <sz val="12"/>
      <color indexed="12"/>
      <name val="宋体"/>
      <family val="0"/>
    </font>
    <font>
      <sz val="11"/>
      <color indexed="20"/>
      <name val="宋体"/>
      <family val="0"/>
    </font>
    <font>
      <sz val="11"/>
      <color indexed="19"/>
      <name val="宋体"/>
      <family val="0"/>
    </font>
    <font>
      <u val="single"/>
      <sz val="11"/>
      <color indexed="20"/>
      <name val="宋体"/>
      <family val="0"/>
    </font>
    <font>
      <b/>
      <sz val="11"/>
      <color indexed="63"/>
      <name val="宋体"/>
      <family val="0"/>
    </font>
    <font>
      <b/>
      <sz val="18"/>
      <color indexed="62"/>
      <name val="宋体"/>
      <family val="0"/>
    </font>
    <font>
      <b/>
      <sz val="11"/>
      <color indexed="53"/>
      <name val="宋体"/>
      <family val="0"/>
    </font>
    <font>
      <b/>
      <sz val="11"/>
      <color indexed="8"/>
      <name val="宋体"/>
      <family val="0"/>
    </font>
    <font>
      <b/>
      <sz val="13"/>
      <color indexed="62"/>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8"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43" fontId="28" fillId="0" borderId="0" applyFont="0" applyFill="0" applyBorder="0" applyAlignment="0" applyProtection="0"/>
    <xf numFmtId="0" fontId="52" fillId="6" borderId="0" applyNumberFormat="0" applyBorder="0" applyAlignment="0" applyProtection="0"/>
    <xf numFmtId="0" fontId="39" fillId="0" borderId="0" applyNumberFormat="0" applyFill="0" applyBorder="0" applyAlignment="0" applyProtection="0"/>
    <xf numFmtId="0" fontId="40" fillId="7" borderId="0" applyNumberFormat="0" applyBorder="0" applyAlignment="0" applyProtection="0"/>
    <xf numFmtId="9" fontId="28" fillId="0" borderId="0" applyFont="0" applyFill="0" applyBorder="0" applyAlignment="0" applyProtection="0"/>
    <xf numFmtId="0" fontId="53" fillId="0" borderId="0" applyNumberFormat="0" applyFill="0" applyBorder="0" applyAlignment="0" applyProtection="0"/>
    <xf numFmtId="0" fontId="28" fillId="8" borderId="2" applyNumberFormat="0" applyFont="0" applyAlignment="0" applyProtection="0"/>
    <xf numFmtId="0" fontId="0" fillId="0" borderId="0">
      <alignment vertical="center"/>
      <protection/>
    </xf>
    <xf numFmtId="0" fontId="52" fillId="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0" borderId="0">
      <alignment/>
      <protection/>
    </xf>
    <xf numFmtId="0" fontId="57" fillId="0" borderId="0" applyNumberFormat="0" applyFill="0" applyBorder="0" applyAlignment="0" applyProtection="0"/>
    <xf numFmtId="0" fontId="0" fillId="0" borderId="0">
      <alignment/>
      <protection/>
    </xf>
    <xf numFmtId="0" fontId="58" fillId="0" borderId="3" applyNumberFormat="0" applyFill="0" applyAlignment="0" applyProtection="0"/>
    <xf numFmtId="0" fontId="10" fillId="0" borderId="0">
      <alignment/>
      <protection/>
    </xf>
    <xf numFmtId="0" fontId="59" fillId="0" borderId="4" applyNumberFormat="0" applyFill="0" applyAlignment="0" applyProtection="0"/>
    <xf numFmtId="0" fontId="52" fillId="10" borderId="0" applyNumberFormat="0" applyBorder="0" applyAlignment="0" applyProtection="0"/>
    <xf numFmtId="0" fontId="54" fillId="0" borderId="5" applyNumberFormat="0" applyFill="0" applyAlignment="0" applyProtection="0"/>
    <xf numFmtId="0" fontId="52" fillId="11" borderId="0" applyNumberFormat="0" applyBorder="0" applyAlignment="0" applyProtection="0"/>
    <xf numFmtId="0" fontId="60" fillId="12" borderId="6" applyNumberFormat="0" applyAlignment="0" applyProtection="0"/>
    <xf numFmtId="0" fontId="10" fillId="0" borderId="0">
      <alignment/>
      <protection/>
    </xf>
    <xf numFmtId="0" fontId="61" fillId="12" borderId="1" applyNumberFormat="0" applyAlignment="0" applyProtection="0"/>
    <xf numFmtId="0" fontId="62" fillId="13" borderId="7" applyNumberFormat="0" applyAlignment="0" applyProtection="0"/>
    <xf numFmtId="0" fontId="49" fillId="14" borderId="0" applyNumberFormat="0" applyBorder="0" applyAlignment="0" applyProtection="0"/>
    <xf numFmtId="0" fontId="52" fillId="15" borderId="0" applyNumberFormat="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0" applyNumberFormat="0" applyBorder="0" applyAlignment="0" applyProtection="0"/>
    <xf numFmtId="0" fontId="52"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0" fillId="0" borderId="0">
      <alignment vertical="center"/>
      <protection/>
    </xf>
    <xf numFmtId="0" fontId="49"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2" fillId="28" borderId="0" applyNumberFormat="0" applyBorder="0" applyAlignment="0" applyProtection="0"/>
    <xf numFmtId="0" fontId="49"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49" fillId="32" borderId="0" applyNumberFormat="0" applyBorder="0" applyAlignment="0" applyProtection="0"/>
    <xf numFmtId="0" fontId="52" fillId="33" borderId="0" applyNumberFormat="0" applyBorder="0" applyAlignment="0" applyProtection="0"/>
    <xf numFmtId="0" fontId="40" fillId="7" borderId="0" applyNumberFormat="0" applyBorder="0" applyAlignment="0" applyProtection="0"/>
    <xf numFmtId="0" fontId="49" fillId="0" borderId="0">
      <alignment vertical="center"/>
      <protection/>
    </xf>
    <xf numFmtId="0" fontId="40" fillId="7" borderId="0" applyNumberFormat="0" applyBorder="0" applyAlignment="0" applyProtection="0"/>
    <xf numFmtId="0" fontId="40"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7" fillId="0" borderId="0">
      <alignment/>
      <protection/>
    </xf>
    <xf numFmtId="0" fontId="48" fillId="0" borderId="0">
      <alignment/>
      <protection/>
    </xf>
  </cellStyleXfs>
  <cellXfs count="232">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0" fillId="35" borderId="11" xfId="39" applyFont="1" applyFill="1" applyBorder="1" applyAlignment="1">
      <alignment horizontal="center" vertical="center" wrapText="1"/>
      <protection/>
    </xf>
    <xf numFmtId="0" fontId="0" fillId="35" borderId="15" xfId="39" applyFont="1" applyFill="1" applyBorder="1" applyAlignment="1">
      <alignment horizontal="center" vertical="center" wrapText="1"/>
      <protection/>
    </xf>
    <xf numFmtId="0" fontId="0" fillId="0" borderId="18" xfId="39" applyFont="1" applyBorder="1" applyAlignment="1">
      <alignment vertical="center"/>
      <protection/>
    </xf>
    <xf numFmtId="0" fontId="10" fillId="0" borderId="0" xfId="39">
      <alignment/>
      <protection/>
    </xf>
    <xf numFmtId="0" fontId="11" fillId="35" borderId="17" xfId="39" applyFont="1" applyFill="1" applyBorder="1" applyAlignment="1">
      <alignment vertical="center" wrapText="1"/>
      <protection/>
    </xf>
    <xf numFmtId="0" fontId="12" fillId="35" borderId="26" xfId="39" applyFont="1" applyFill="1" applyBorder="1" applyAlignment="1">
      <alignment horizontal="center" vertical="center" wrapText="1"/>
      <protection/>
    </xf>
    <xf numFmtId="0" fontId="10" fillId="0" borderId="18" xfId="39" applyBorder="1" applyAlignment="1">
      <alignment horizontal="center"/>
      <protection/>
    </xf>
    <xf numFmtId="0" fontId="13" fillId="35" borderId="17" xfId="39" applyFont="1" applyFill="1" applyBorder="1" applyAlignment="1">
      <alignment vertical="center" wrapText="1"/>
      <protection/>
    </xf>
    <xf numFmtId="0" fontId="10" fillId="0" borderId="18" xfId="39" applyFont="1" applyBorder="1" applyAlignment="1">
      <alignment horizontal="center" vertical="center" wrapText="1"/>
      <protection/>
    </xf>
    <xf numFmtId="0" fontId="9" fillId="0" borderId="0" xfId="45" applyFont="1" applyBorder="1" applyAlignment="1">
      <alignment/>
      <protection/>
    </xf>
    <xf numFmtId="0" fontId="14"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176" fontId="1" fillId="35" borderId="0" xfId="59" applyNumberFormat="1" applyFont="1" applyFill="1" applyAlignment="1">
      <alignment vertical="center" wrapText="1"/>
      <protection/>
    </xf>
    <xf numFmtId="176" fontId="2" fillId="35" borderId="0" xfId="59" applyNumberFormat="1" applyFont="1" applyFill="1" applyAlignment="1">
      <alignment vertical="center" wrapText="1"/>
      <protection/>
    </xf>
    <xf numFmtId="176" fontId="15" fillId="0" borderId="0" xfId="0" applyNumberFormat="1" applyFont="1" applyAlignment="1">
      <alignment/>
    </xf>
    <xf numFmtId="176" fontId="16" fillId="0" borderId="0" xfId="0" applyNumberFormat="1" applyFont="1" applyAlignment="1">
      <alignment/>
    </xf>
    <xf numFmtId="176" fontId="17" fillId="0" borderId="0" xfId="0" applyNumberFormat="1" applyFont="1" applyAlignment="1">
      <alignment/>
    </xf>
    <xf numFmtId="176" fontId="18" fillId="0" borderId="0" xfId="0" applyNumberFormat="1" applyFont="1" applyAlignment="1">
      <alignment/>
    </xf>
    <xf numFmtId="176" fontId="0" fillId="0" borderId="0" xfId="59" applyNumberFormat="1" applyAlignment="1">
      <alignment vertical="center" wrapText="1"/>
      <protection/>
    </xf>
    <xf numFmtId="176" fontId="0" fillId="0" borderId="0" xfId="59" applyNumberFormat="1" applyAlignment="1">
      <alignment horizontal="center" vertical="center" wrapText="1"/>
      <protection/>
    </xf>
    <xf numFmtId="176" fontId="19" fillId="35" borderId="0" xfId="59" applyNumberFormat="1" applyFont="1" applyFill="1" applyAlignment="1">
      <alignment horizontal="center" vertical="center"/>
      <protection/>
    </xf>
    <xf numFmtId="176" fontId="3" fillId="35" borderId="0" xfId="59" applyNumberFormat="1" applyFont="1" applyFill="1" applyAlignment="1">
      <alignment horizontal="center" vertical="center"/>
      <protection/>
    </xf>
    <xf numFmtId="176" fontId="2" fillId="35" borderId="0" xfId="59" applyNumberFormat="1" applyFont="1" applyFill="1" applyAlignment="1">
      <alignment horizontal="center" vertical="center" wrapText="1"/>
      <protection/>
    </xf>
    <xf numFmtId="176" fontId="4" fillId="35" borderId="0" xfId="15" applyNumberFormat="1" applyFont="1" applyFill="1" applyAlignment="1">
      <alignment horizontal="right" vertical="center"/>
      <protection/>
    </xf>
    <xf numFmtId="176" fontId="4" fillId="35" borderId="0" xfId="15" applyNumberFormat="1" applyFont="1" applyFill="1" applyAlignment="1">
      <alignment horizontal="left" vertical="center"/>
      <protection/>
    </xf>
    <xf numFmtId="176" fontId="2" fillId="35" borderId="10" xfId="59" applyNumberFormat="1" applyFont="1" applyFill="1" applyBorder="1" applyAlignment="1">
      <alignment horizontal="center" vertical="center" wrapText="1"/>
      <protection/>
    </xf>
    <xf numFmtId="176" fontId="2" fillId="35" borderId="10" xfId="59" applyNumberFormat="1" applyFont="1" applyFill="1" applyBorder="1" applyAlignment="1">
      <alignment horizontal="right" vertical="center" wrapText="1"/>
      <protection/>
    </xf>
    <xf numFmtId="176" fontId="20" fillId="0" borderId="39" xfId="0" applyNumberFormat="1" applyFont="1" applyBorder="1" applyAlignment="1">
      <alignment horizontal="center" vertical="center" wrapText="1"/>
    </xf>
    <xf numFmtId="176" fontId="20" fillId="0" borderId="40" xfId="0" applyNumberFormat="1" applyFont="1" applyBorder="1" applyAlignment="1">
      <alignment horizontal="center" vertical="center" wrapText="1"/>
    </xf>
    <xf numFmtId="176" fontId="20" fillId="0" borderId="18" xfId="0" applyNumberFormat="1" applyFont="1" applyBorder="1" applyAlignment="1">
      <alignment horizontal="center" vertical="center" wrapText="1"/>
    </xf>
    <xf numFmtId="176" fontId="20" fillId="0" borderId="41" xfId="0" applyNumberFormat="1" applyFont="1" applyBorder="1" applyAlignment="1">
      <alignment horizontal="center" vertical="center" wrapText="1"/>
    </xf>
    <xf numFmtId="176" fontId="21" fillId="0" borderId="18" xfId="0" applyNumberFormat="1" applyFont="1" applyBorder="1" applyAlignment="1">
      <alignment horizontal="center" vertical="center" wrapText="1"/>
    </xf>
    <xf numFmtId="176" fontId="22" fillId="0" borderId="18" xfId="0" applyNumberFormat="1" applyFont="1" applyBorder="1" applyAlignment="1">
      <alignment horizontal="left" vertical="center" wrapText="1"/>
    </xf>
    <xf numFmtId="176" fontId="22" fillId="0" borderId="26" xfId="0" applyNumberFormat="1" applyFont="1" applyBorder="1" applyAlignment="1">
      <alignment horizontal="left" vertical="center" wrapText="1"/>
    </xf>
    <xf numFmtId="176" fontId="23" fillId="0" borderId="18" xfId="0" applyNumberFormat="1" applyFont="1" applyBorder="1" applyAlignment="1">
      <alignment horizontal="center" vertical="center" wrapText="1"/>
    </xf>
    <xf numFmtId="176" fontId="0" fillId="0" borderId="18" xfId="0" applyNumberFormat="1" applyFont="1" applyBorder="1" applyAlignment="1">
      <alignment horizontal="left" vertical="center" wrapText="1"/>
    </xf>
    <xf numFmtId="176" fontId="0" fillId="0" borderId="26" xfId="0" applyNumberFormat="1" applyFont="1" applyBorder="1" applyAlignment="1">
      <alignment horizontal="left" vertical="center" wrapText="1"/>
    </xf>
    <xf numFmtId="176" fontId="24" fillId="0" borderId="18" xfId="0" applyNumberFormat="1" applyFont="1" applyBorder="1" applyAlignment="1">
      <alignment horizontal="center" vertical="center" wrapText="1"/>
    </xf>
    <xf numFmtId="176" fontId="25" fillId="0" borderId="18" xfId="0" applyNumberFormat="1" applyFont="1" applyBorder="1" applyAlignment="1">
      <alignment horizontal="center" vertical="center" wrapText="1"/>
    </xf>
    <xf numFmtId="176" fontId="0" fillId="0" borderId="26" xfId="0" applyNumberFormat="1" applyFont="1" applyFill="1" applyBorder="1" applyAlignment="1">
      <alignment horizontal="left" vertical="center" wrapText="1"/>
    </xf>
    <xf numFmtId="176" fontId="0" fillId="0" borderId="18" xfId="0" applyNumberFormat="1" applyFont="1" applyFill="1" applyBorder="1" applyAlignment="1">
      <alignment horizontal="left" vertical="center" wrapText="1"/>
    </xf>
    <xf numFmtId="176" fontId="22" fillId="0" borderId="18" xfId="0" applyNumberFormat="1" applyFont="1" applyFill="1" applyBorder="1" applyAlignment="1">
      <alignment horizontal="left" vertical="center" wrapText="1"/>
    </xf>
    <xf numFmtId="0" fontId="0" fillId="0" borderId="0" xfId="0" applyAlignment="1">
      <alignment horizontal="right" vertical="center"/>
    </xf>
    <xf numFmtId="0" fontId="2" fillId="0" borderId="0" xfId="0" applyFont="1" applyAlignment="1">
      <alignment horizontal="right" vertical="center"/>
    </xf>
    <xf numFmtId="0" fontId="0" fillId="0" borderId="0" xfId="59" applyAlignment="1">
      <alignment horizontal="center" vertical="center" wrapText="1"/>
      <protection/>
    </xf>
    <xf numFmtId="0" fontId="2" fillId="35" borderId="10" xfId="59" applyFont="1" applyFill="1" applyBorder="1" applyAlignment="1">
      <alignment horizontal="left" vertical="center" wrapText="1"/>
      <protection/>
    </xf>
    <xf numFmtId="49" fontId="0" fillId="35" borderId="27" xfId="0" applyNumberFormat="1" applyFill="1" applyBorder="1" applyAlignment="1">
      <alignment horizontal="center" vertical="center"/>
    </xf>
    <xf numFmtId="49" fontId="0" fillId="35" borderId="28" xfId="0" applyNumberFormat="1" applyFill="1" applyBorder="1" applyAlignment="1">
      <alignment horizontal="center" vertical="center"/>
    </xf>
    <xf numFmtId="49" fontId="0" fillId="35" borderId="29" xfId="0" applyNumberFormat="1" applyFill="1" applyBorder="1" applyAlignment="1">
      <alignment horizontal="center" vertical="center"/>
    </xf>
    <xf numFmtId="176" fontId="25" fillId="0" borderId="18" xfId="0" applyNumberFormat="1" applyFont="1" applyFill="1" applyBorder="1" applyAlignment="1">
      <alignment horizontal="center" vertical="center"/>
    </xf>
    <xf numFmtId="0" fontId="0" fillId="0" borderId="0" xfId="0" applyBorder="1" applyAlignment="1">
      <alignment horizontal="right" vertical="center"/>
    </xf>
    <xf numFmtId="49" fontId="2" fillId="35" borderId="23" xfId="0" applyNumberFormat="1" applyFont="1" applyFill="1" applyBorder="1" applyAlignment="1">
      <alignment horizontal="left" vertical="center"/>
    </xf>
    <xf numFmtId="49" fontId="2" fillId="35" borderId="24" xfId="0" applyNumberFormat="1" applyFont="1" applyFill="1" applyBorder="1" applyAlignment="1">
      <alignment horizontal="left" vertical="center"/>
    </xf>
    <xf numFmtId="49" fontId="2" fillId="35" borderId="18" xfId="0" applyNumberFormat="1" applyFont="1" applyFill="1" applyBorder="1" applyAlignment="1">
      <alignment horizontal="left" vertical="center"/>
    </xf>
    <xf numFmtId="0" fontId="2" fillId="0" borderId="0" xfId="0" applyFont="1" applyBorder="1" applyAlignment="1">
      <alignment horizontal="right" vertical="center"/>
    </xf>
    <xf numFmtId="49" fontId="2" fillId="35" borderId="42" xfId="0" applyNumberFormat="1" applyFont="1" applyFill="1" applyBorder="1" applyAlignment="1">
      <alignment horizontal="left" vertical="center"/>
    </xf>
    <xf numFmtId="49" fontId="2" fillId="35" borderId="43" xfId="0" applyNumberFormat="1" applyFont="1" applyFill="1" applyBorder="1" applyAlignment="1">
      <alignment horizontal="left" vertical="center"/>
    </xf>
    <xf numFmtId="49" fontId="2" fillId="35" borderId="31" xfId="0" applyNumberFormat="1" applyFont="1" applyFill="1" applyBorder="1" applyAlignment="1">
      <alignment horizontal="left" vertical="center"/>
    </xf>
    <xf numFmtId="176" fontId="25" fillId="0" borderId="31" xfId="0" applyNumberFormat="1" applyFont="1" applyFill="1" applyBorder="1" applyAlignment="1">
      <alignment horizontal="center" vertical="center"/>
    </xf>
    <xf numFmtId="177" fontId="25" fillId="0" borderId="18" xfId="0" applyNumberFormat="1" applyFont="1" applyFill="1" applyBorder="1" applyAlignment="1">
      <alignment horizontal="center"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6" fillId="0" borderId="0" xfId="15" applyFont="1" applyAlignment="1">
      <alignment horizontal="left" vertical="center"/>
      <protection/>
    </xf>
    <xf numFmtId="0" fontId="27"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4"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25" fillId="0" borderId="17" xfId="15" applyNumberFormat="1" applyFont="1" applyFill="1" applyBorder="1" applyAlignment="1">
      <alignment horizontal="left" vertical="center"/>
      <protection/>
    </xf>
    <xf numFmtId="177" fontId="25" fillId="35" borderId="18" xfId="15" applyNumberFormat="1" applyFont="1" applyFill="1" applyBorder="1" applyAlignment="1">
      <alignment horizontal="center" vertical="center"/>
      <protection/>
    </xf>
    <xf numFmtId="177" fontId="25" fillId="0" borderId="18" xfId="15" applyNumberFormat="1" applyFont="1" applyFill="1" applyBorder="1" applyAlignment="1">
      <alignment horizontal="center" vertical="center"/>
      <protection/>
    </xf>
    <xf numFmtId="177" fontId="25" fillId="35" borderId="18" xfId="15" applyNumberFormat="1" applyFont="1" applyFill="1" applyBorder="1" applyAlignment="1">
      <alignment horizontal="left" vertical="center"/>
      <protection/>
    </xf>
    <xf numFmtId="0" fontId="25" fillId="35" borderId="18" xfId="15" applyNumberFormat="1" applyFont="1" applyFill="1" applyBorder="1" applyAlignment="1">
      <alignment horizontal="center" vertical="center"/>
      <protection/>
    </xf>
    <xf numFmtId="177" fontId="25" fillId="0" borderId="37" xfId="15" applyNumberFormat="1" applyFont="1" applyFill="1" applyBorder="1" applyAlignment="1">
      <alignment horizontal="center" vertical="center"/>
      <protection/>
    </xf>
    <xf numFmtId="177" fontId="25" fillId="0" borderId="37" xfId="15" applyNumberFormat="1" applyFont="1" applyFill="1" applyBorder="1" applyAlignment="1">
      <alignment horizontal="right" vertical="center"/>
      <protection/>
    </xf>
    <xf numFmtId="177" fontId="25" fillId="35" borderId="17" xfId="15" applyNumberFormat="1" applyFont="1" applyFill="1" applyBorder="1" applyAlignment="1">
      <alignment horizontal="left" vertical="center"/>
      <protection/>
    </xf>
    <xf numFmtId="177" fontId="25" fillId="0" borderId="45" xfId="15" applyNumberFormat="1" applyFont="1" applyFill="1" applyBorder="1" applyAlignment="1">
      <alignment horizontal="center" vertical="center"/>
      <protection/>
    </xf>
    <xf numFmtId="177" fontId="23" fillId="0" borderId="17" xfId="15" applyNumberFormat="1" applyFont="1" applyFill="1" applyBorder="1" applyAlignment="1">
      <alignment horizontal="center" vertical="center"/>
      <protection/>
    </xf>
    <xf numFmtId="177" fontId="23" fillId="0" borderId="26" xfId="15" applyNumberFormat="1" applyFont="1" applyFill="1" applyBorder="1" applyAlignment="1">
      <alignment horizontal="center" vertical="center"/>
      <protection/>
    </xf>
    <xf numFmtId="0" fontId="25" fillId="35" borderId="24" xfId="15" applyNumberFormat="1" applyFont="1" applyFill="1" applyBorder="1" applyAlignment="1">
      <alignment horizontal="center" vertical="center"/>
      <protection/>
    </xf>
    <xf numFmtId="177" fontId="23" fillId="0" borderId="45" xfId="15" applyNumberFormat="1" applyFont="1" applyFill="1" applyBorder="1" applyAlignment="1">
      <alignment vertical="center"/>
      <protection/>
    </xf>
    <xf numFmtId="177" fontId="25" fillId="0" borderId="17" xfId="15" applyNumberFormat="1" applyFont="1" applyFill="1" applyBorder="1" applyAlignment="1">
      <alignment horizontal="center" vertical="center"/>
      <protection/>
    </xf>
    <xf numFmtId="177" fontId="25" fillId="0" borderId="26" xfId="15" applyNumberFormat="1" applyFont="1" applyFill="1" applyBorder="1" applyAlignment="1">
      <alignment horizontal="center" vertical="center"/>
      <protection/>
    </xf>
    <xf numFmtId="177" fontId="25" fillId="0" borderId="45" xfId="15" applyNumberFormat="1" applyFont="1" applyFill="1" applyBorder="1" applyAlignment="1">
      <alignment vertical="center"/>
      <protection/>
    </xf>
    <xf numFmtId="177" fontId="25" fillId="0" borderId="41" xfId="15" applyNumberFormat="1" applyFont="1" applyFill="1" applyBorder="1" applyAlignment="1">
      <alignment horizontal="center" vertical="center"/>
      <protection/>
    </xf>
    <xf numFmtId="177" fontId="25" fillId="0" borderId="26" xfId="15" applyNumberFormat="1" applyFont="1" applyFill="1" applyBorder="1" applyAlignment="1">
      <alignment horizontal="left" vertical="center"/>
      <protection/>
    </xf>
    <xf numFmtId="177" fontId="25" fillId="0" borderId="46" xfId="15" applyNumberFormat="1" applyFont="1" applyFill="1" applyBorder="1" applyAlignment="1">
      <alignment horizontal="center" vertical="center"/>
      <protection/>
    </xf>
    <xf numFmtId="177" fontId="25" fillId="0" borderId="31" xfId="15" applyNumberFormat="1" applyFont="1" applyFill="1" applyBorder="1" applyAlignment="1">
      <alignment horizontal="center" vertical="center"/>
      <protection/>
    </xf>
    <xf numFmtId="177" fontId="25" fillId="0" borderId="39" xfId="15" applyNumberFormat="1" applyFont="1" applyFill="1" applyBorder="1" applyAlignment="1">
      <alignment horizontal="left" vertical="center"/>
      <protection/>
    </xf>
    <xf numFmtId="0" fontId="25" fillId="35" borderId="47" xfId="15" applyNumberFormat="1" applyFont="1" applyFill="1" applyBorder="1" applyAlignment="1">
      <alignment horizontal="center" vertical="center"/>
      <protection/>
    </xf>
    <xf numFmtId="177" fontId="25" fillId="0" borderId="48" xfId="15" applyNumberFormat="1" applyFont="1" applyFill="1" applyBorder="1" applyAlignment="1">
      <alignment vertical="center"/>
      <protection/>
    </xf>
    <xf numFmtId="177" fontId="23" fillId="35" borderId="42" xfId="15" applyNumberFormat="1" applyFont="1" applyFill="1" applyBorder="1" applyAlignment="1">
      <alignment horizontal="center" vertical="center"/>
      <protection/>
    </xf>
    <xf numFmtId="177" fontId="23" fillId="35" borderId="32" xfId="15" applyNumberFormat="1" applyFont="1" applyFill="1" applyBorder="1" applyAlignment="1">
      <alignment horizontal="center" vertical="center"/>
      <protection/>
    </xf>
    <xf numFmtId="0" fontId="25" fillId="35" borderId="31" xfId="15" applyNumberFormat="1" applyFont="1" applyFill="1" applyBorder="1" applyAlignment="1">
      <alignment horizontal="center" vertical="center"/>
      <protection/>
    </xf>
    <xf numFmtId="177" fontId="23" fillId="0" borderId="49"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27" fillId="0" borderId="0" xfId="0" applyFont="1" applyFill="1" applyAlignment="1">
      <alignment horizontal="center" vertical="center"/>
    </xf>
    <xf numFmtId="49" fontId="0" fillId="35" borderId="0" xfId="0" applyNumberFormat="1" applyFill="1" applyAlignment="1">
      <alignment horizontal="right" vertical="center"/>
    </xf>
    <xf numFmtId="0" fontId="0" fillId="35" borderId="0" xfId="0" applyFill="1" applyAlignment="1">
      <alignment horizontal="right" vertical="center"/>
    </xf>
    <xf numFmtId="49" fontId="4" fillId="35" borderId="0" xfId="15" applyNumberFormat="1" applyFont="1" applyFill="1" applyAlignment="1">
      <alignment horizontal="left" vertical="center"/>
      <protection/>
    </xf>
    <xf numFmtId="49" fontId="0" fillId="35" borderId="0" xfId="0" applyNumberFormat="1" applyFill="1" applyAlignment="1">
      <alignment horizontal="left" vertical="center"/>
    </xf>
    <xf numFmtId="0" fontId="4" fillId="35" borderId="0" xfId="0" applyFont="1" applyFill="1" applyAlignment="1">
      <alignment horizontal="center" vertical="center"/>
    </xf>
    <xf numFmtId="49" fontId="0" fillId="35" borderId="18" xfId="0" applyNumberFormat="1" applyFill="1" applyBorder="1" applyAlignment="1">
      <alignment horizontal="center" vertical="center" wrapText="1"/>
    </xf>
    <xf numFmtId="177" fontId="0" fillId="35" borderId="18" xfId="0" applyNumberFormat="1" applyFill="1" applyBorder="1" applyAlignment="1">
      <alignment horizontal="center" vertical="center" wrapText="1"/>
    </xf>
    <xf numFmtId="177" fontId="0" fillId="35" borderId="18" xfId="0" applyNumberFormat="1" applyFont="1" applyFill="1" applyBorder="1" applyAlignment="1">
      <alignment horizontal="center" vertical="center" wrapText="1"/>
    </xf>
    <xf numFmtId="49" fontId="0" fillId="35" borderId="18" xfId="0" applyNumberFormat="1" applyFont="1" applyFill="1" applyBorder="1" applyAlignment="1">
      <alignment horizontal="center" vertical="center" wrapText="1"/>
    </xf>
    <xf numFmtId="49" fontId="0" fillId="35" borderId="18"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25" fillId="0" borderId="18" xfId="0" applyNumberFormat="1" applyFont="1" applyFill="1" applyBorder="1" applyAlignment="1">
      <alignment horizontal="right" vertical="center"/>
    </xf>
    <xf numFmtId="176" fontId="0" fillId="0" borderId="18" xfId="0" applyNumberFormat="1" applyFill="1" applyBorder="1" applyAlignment="1">
      <alignment horizontal="right" vertical="center"/>
    </xf>
    <xf numFmtId="177" fontId="0" fillId="0" borderId="18" xfId="0" applyNumberFormat="1" applyFill="1" applyBorder="1" applyAlignment="1">
      <alignment horizontal="right" vertical="center"/>
    </xf>
    <xf numFmtId="176" fontId="2" fillId="0" borderId="18" xfId="0" applyNumberFormat="1" applyFont="1" applyFill="1" applyBorder="1" applyAlignment="1">
      <alignment horizontal="right" vertical="center"/>
    </xf>
    <xf numFmtId="177" fontId="2" fillId="0" borderId="18" xfId="0" applyNumberFormat="1" applyFont="1" applyFill="1" applyBorder="1" applyAlignment="1">
      <alignment horizontal="right" vertical="center"/>
    </xf>
    <xf numFmtId="176" fontId="25" fillId="0" borderId="31" xfId="0" applyNumberFormat="1" applyFont="1" applyFill="1" applyBorder="1" applyAlignment="1">
      <alignment horizontal="right" vertical="center"/>
    </xf>
    <xf numFmtId="177" fontId="25" fillId="0" borderId="18" xfId="0" applyNumberFormat="1" applyFont="1" applyFill="1" applyBorder="1" applyAlignment="1">
      <alignment horizontal="right" vertical="center"/>
    </xf>
    <xf numFmtId="49" fontId="2" fillId="35" borderId="0" xfId="0" applyNumberFormat="1" applyFont="1" applyFill="1" applyBorder="1" applyAlignment="1">
      <alignment horizontal="left" vertical="center"/>
    </xf>
    <xf numFmtId="0" fontId="0" fillId="0" borderId="0" xfId="0" applyBorder="1" applyAlignment="1">
      <alignment horizontal="left" vertical="center" wrapText="1"/>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35" borderId="28" xfId="0" applyFill="1" applyBorder="1" applyAlignment="1">
      <alignment horizontal="left" vertical="center"/>
    </xf>
    <xf numFmtId="177" fontId="0" fillId="0" borderId="18" xfId="0" applyNumberFormat="1" applyFill="1" applyBorder="1" applyAlignment="1">
      <alignment horizontal="center" vertical="center" wrapText="1"/>
    </xf>
    <xf numFmtId="177" fontId="0" fillId="35" borderId="18" xfId="0" applyNumberFormat="1" applyFill="1" applyBorder="1" applyAlignment="1">
      <alignment horizontal="center" vertical="center"/>
    </xf>
    <xf numFmtId="0" fontId="0" fillId="0" borderId="0" xfId="0" applyFont="1" applyBorder="1" applyAlignment="1">
      <alignment horizontal="left" vertical="center"/>
    </xf>
    <xf numFmtId="0" fontId="0" fillId="0" borderId="0" xfId="0" applyAlignment="1">
      <alignment vertical="center"/>
    </xf>
    <xf numFmtId="177" fontId="0" fillId="35" borderId="37" xfId="15" applyNumberFormat="1" applyFont="1" applyFill="1" applyBorder="1" applyAlignment="1">
      <alignment horizontal="center" vertical="center"/>
      <protection/>
    </xf>
    <xf numFmtId="177" fontId="0" fillId="0" borderId="18" xfId="15" applyNumberFormat="1" applyFont="1" applyFill="1" applyBorder="1" applyAlignment="1">
      <alignment horizontal="left" vertical="center"/>
      <protection/>
    </xf>
    <xf numFmtId="177" fontId="25" fillId="0" borderId="46" xfId="15" applyNumberFormat="1" applyFont="1" applyFill="1" applyBorder="1" applyAlignment="1">
      <alignment horizontal="left" vertical="center"/>
      <protection/>
    </xf>
    <xf numFmtId="177" fontId="25" fillId="0" borderId="48" xfId="15" applyNumberFormat="1" applyFont="1" applyFill="1" applyBorder="1" applyAlignment="1">
      <alignment horizontal="center" vertical="center"/>
      <protection/>
    </xf>
    <xf numFmtId="177" fontId="25" fillId="0" borderId="49" xfId="15" applyNumberFormat="1" applyFont="1" applyFill="1" applyBorder="1" applyAlignment="1">
      <alignment horizontal="center"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25" fillId="0" borderId="17" xfId="15" applyNumberFormat="1" applyFont="1" applyFill="1" applyBorder="1" applyAlignment="1" quotePrefix="1">
      <alignment horizontal="left" vertical="center"/>
      <protection/>
    </xf>
    <xf numFmtId="177" fontId="25" fillId="35" borderId="18" xfId="15" applyNumberFormat="1" applyFont="1" applyFill="1" applyBorder="1" applyAlignment="1" quotePrefix="1">
      <alignment horizontal="center" vertical="center"/>
      <protection/>
    </xf>
    <xf numFmtId="177" fontId="25" fillId="35" borderId="18" xfId="15" applyNumberFormat="1" applyFont="1" applyFill="1" applyBorder="1" applyAlignment="1" quotePrefix="1">
      <alignment horizontal="left" vertical="center"/>
      <protection/>
    </xf>
    <xf numFmtId="177" fontId="23" fillId="0" borderId="17" xfId="15" applyNumberFormat="1" applyFont="1" applyFill="1" applyBorder="1" applyAlignment="1" quotePrefix="1">
      <alignment horizontal="center" vertical="center"/>
      <protection/>
    </xf>
    <xf numFmtId="177" fontId="23" fillId="0" borderId="26" xfId="15" applyNumberFormat="1" applyFont="1" applyFill="1" applyBorder="1" applyAlignment="1" quotePrefix="1">
      <alignment horizontal="center" vertical="center"/>
      <protection/>
    </xf>
    <xf numFmtId="177" fontId="23" fillId="35" borderId="42" xfId="15" applyNumberFormat="1" applyFont="1" applyFill="1" applyBorder="1" applyAlignment="1" quotePrefix="1">
      <alignment horizontal="center" vertical="center"/>
      <protection/>
    </xf>
    <xf numFmtId="177" fontId="23" fillId="35" borderId="32" xfId="15" applyNumberFormat="1" applyFont="1" applyFill="1" applyBorder="1" applyAlignment="1" quotePrefix="1">
      <alignment horizontal="center" vertical="center"/>
      <protection/>
    </xf>
    <xf numFmtId="177" fontId="0" fillId="35" borderId="18" xfId="0" applyNumberFormat="1" applyFill="1" applyBorder="1" applyAlignment="1" quotePrefix="1">
      <alignment horizontal="center" vertical="center" wrapText="1"/>
    </xf>
    <xf numFmtId="177" fontId="0" fillId="0" borderId="18" xfId="0" applyNumberFormat="1" applyFill="1" applyBorder="1" applyAlignment="1" quotePrefix="1">
      <alignment horizontal="center" vertical="center" wrapText="1"/>
    </xf>
    <xf numFmtId="177" fontId="0" fillId="35" borderId="18" xfId="0" applyNumberFormat="1" applyFill="1" applyBorder="1" applyAlignment="1" quotePrefix="1">
      <alignment horizontal="center" vertical="center"/>
    </xf>
    <xf numFmtId="49" fontId="0" fillId="35" borderId="18" xfId="0" applyNumberFormat="1" applyFill="1" applyBorder="1" applyAlignment="1" quotePrefix="1">
      <alignment horizontal="center" vertical="center" wrapText="1"/>
    </xf>
    <xf numFmtId="177" fontId="0" fillId="35" borderId="18" xfId="0" applyNumberFormat="1" applyFont="1" applyFill="1" applyBorder="1" applyAlignment="1" quotePrefix="1">
      <alignment horizontal="center" vertical="center" wrapText="1"/>
    </xf>
    <xf numFmtId="49" fontId="0" fillId="35" borderId="18"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49" fontId="0" fillId="35" borderId="27" xfId="0" applyNumberForma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6"/>
  <sheetViews>
    <sheetView tabSelected="1" zoomScaleSheetLayoutView="100" workbookViewId="0" topLeftCell="A1">
      <selection activeCell="C8" sqref="C8:C25"/>
    </sheetView>
  </sheetViews>
  <sheetFormatPr defaultColWidth="9.00390625" defaultRowHeight="14.25"/>
  <cols>
    <col min="1" max="1" width="50.625" style="125" customWidth="1"/>
    <col min="2" max="2" width="4.00390625" style="125" customWidth="1"/>
    <col min="3" max="3" width="15.625" style="125" customWidth="1"/>
    <col min="4" max="4" width="50.625" style="125" customWidth="1"/>
    <col min="5" max="5" width="3.50390625" style="125" customWidth="1"/>
    <col min="6" max="6" width="15.625" style="125" customWidth="1"/>
    <col min="7" max="8" width="9.00390625" style="126" customWidth="1"/>
    <col min="9" max="16384" width="9.00390625" style="125" customWidth="1"/>
  </cols>
  <sheetData>
    <row r="1" ht="14.25">
      <c r="A1" s="127"/>
    </row>
    <row r="2" spans="1:8" s="123" customFormat="1" ht="18" customHeight="1">
      <c r="A2" s="128" t="s">
        <v>0</v>
      </c>
      <c r="B2" s="128"/>
      <c r="C2" s="128"/>
      <c r="D2" s="128"/>
      <c r="E2" s="128"/>
      <c r="F2" s="128"/>
      <c r="G2" s="171"/>
      <c r="H2" s="171"/>
    </row>
    <row r="3" spans="1:6" ht="9.75" customHeight="1">
      <c r="A3" s="129"/>
      <c r="B3" s="129"/>
      <c r="C3" s="129"/>
      <c r="D3" s="129"/>
      <c r="E3" s="129"/>
      <c r="F3" s="46" t="s">
        <v>1</v>
      </c>
    </row>
    <row r="4" spans="1:6" ht="15" customHeight="1">
      <c r="A4" s="8" t="s">
        <v>2</v>
      </c>
      <c r="B4" s="129"/>
      <c r="C4" s="129"/>
      <c r="D4" s="129"/>
      <c r="E4" s="129"/>
      <c r="F4" s="46" t="s">
        <v>3</v>
      </c>
    </row>
    <row r="5" spans="1:8" s="124" customFormat="1" ht="21.75" customHeight="1">
      <c r="A5" s="211" t="s">
        <v>4</v>
      </c>
      <c r="B5" s="131"/>
      <c r="C5" s="131"/>
      <c r="D5" s="212" t="s">
        <v>5</v>
      </c>
      <c r="E5" s="131"/>
      <c r="F5" s="133"/>
      <c r="G5" s="172"/>
      <c r="H5" s="172"/>
    </row>
    <row r="6" spans="1:8" s="124" customFormat="1" ht="21.75" customHeight="1">
      <c r="A6" s="213" t="s">
        <v>6</v>
      </c>
      <c r="B6" s="214" t="s">
        <v>7</v>
      </c>
      <c r="C6" s="136" t="s">
        <v>8</v>
      </c>
      <c r="D6" s="215" t="s">
        <v>6</v>
      </c>
      <c r="E6" s="214" t="s">
        <v>7</v>
      </c>
      <c r="F6" s="206" t="s">
        <v>8</v>
      </c>
      <c r="G6" s="172"/>
      <c r="H6" s="172"/>
    </row>
    <row r="7" spans="1:8" s="124" customFormat="1" ht="21.75" customHeight="1">
      <c r="A7" s="213" t="s">
        <v>9</v>
      </c>
      <c r="B7" s="136"/>
      <c r="C7" s="215" t="s">
        <v>10</v>
      </c>
      <c r="D7" s="215" t="s">
        <v>9</v>
      </c>
      <c r="E7" s="136"/>
      <c r="F7" s="216" t="s">
        <v>11</v>
      </c>
      <c r="G7" s="172"/>
      <c r="H7" s="172"/>
    </row>
    <row r="8" spans="1:8" s="124" customFormat="1" ht="21.75" customHeight="1">
      <c r="A8" s="217" t="s">
        <v>12</v>
      </c>
      <c r="B8" s="218" t="s">
        <v>10</v>
      </c>
      <c r="C8" s="143">
        <v>1751.32</v>
      </c>
      <c r="D8" s="219" t="s">
        <v>13</v>
      </c>
      <c r="E8" s="218" t="s">
        <v>14</v>
      </c>
      <c r="F8" s="146">
        <v>925.3</v>
      </c>
      <c r="G8" s="172"/>
      <c r="H8" s="172"/>
    </row>
    <row r="9" spans="1:8" s="124" customFormat="1" ht="21.75" customHeight="1">
      <c r="A9" s="148" t="s">
        <v>15</v>
      </c>
      <c r="B9" s="218" t="s">
        <v>11</v>
      </c>
      <c r="C9" s="143"/>
      <c r="D9" s="219" t="s">
        <v>16</v>
      </c>
      <c r="E9" s="218" t="s">
        <v>17</v>
      </c>
      <c r="F9" s="146"/>
      <c r="G9" s="172"/>
      <c r="H9" s="172"/>
    </row>
    <row r="10" spans="1:8" s="124" customFormat="1" ht="21.75" customHeight="1">
      <c r="A10" s="148" t="s">
        <v>18</v>
      </c>
      <c r="B10" s="218" t="s">
        <v>19</v>
      </c>
      <c r="C10" s="143"/>
      <c r="D10" s="219" t="s">
        <v>20</v>
      </c>
      <c r="E10" s="218" t="s">
        <v>21</v>
      </c>
      <c r="F10" s="146"/>
      <c r="G10" s="172"/>
      <c r="H10" s="172"/>
    </row>
    <row r="11" spans="1:8" s="124" customFormat="1" ht="21.75" customHeight="1">
      <c r="A11" s="148" t="s">
        <v>22</v>
      </c>
      <c r="B11" s="218" t="s">
        <v>23</v>
      </c>
      <c r="C11" s="143"/>
      <c r="D11" s="219" t="s">
        <v>24</v>
      </c>
      <c r="E11" s="218" t="s">
        <v>25</v>
      </c>
      <c r="F11" s="146">
        <v>42.6</v>
      </c>
      <c r="G11" s="172"/>
      <c r="H11" s="172"/>
    </row>
    <row r="12" spans="1:8" s="124" customFormat="1" ht="21.75" customHeight="1">
      <c r="A12" s="148" t="s">
        <v>26</v>
      </c>
      <c r="B12" s="218" t="s">
        <v>27</v>
      </c>
      <c r="C12" s="143"/>
      <c r="D12" s="219" t="s">
        <v>28</v>
      </c>
      <c r="E12" s="218" t="s">
        <v>29</v>
      </c>
      <c r="F12" s="146">
        <f>F21-F16-F15-F14-F8-F11+16.32</f>
        <v>337.62000000000006</v>
      </c>
      <c r="G12" s="172"/>
      <c r="H12" s="172"/>
    </row>
    <row r="13" spans="1:8" s="124" customFormat="1" ht="21.75" customHeight="1">
      <c r="A13" s="148" t="s">
        <v>30</v>
      </c>
      <c r="B13" s="218" t="s">
        <v>31</v>
      </c>
      <c r="C13" s="143"/>
      <c r="D13" s="219" t="s">
        <v>32</v>
      </c>
      <c r="E13" s="218" t="s">
        <v>33</v>
      </c>
      <c r="F13" s="146"/>
      <c r="G13" s="172"/>
      <c r="H13" s="172"/>
    </row>
    <row r="14" spans="1:8" s="124" customFormat="1" ht="21.75" customHeight="1">
      <c r="A14" s="148"/>
      <c r="B14" s="142"/>
      <c r="C14" s="143"/>
      <c r="D14" s="144" t="s">
        <v>34</v>
      </c>
      <c r="E14" s="142"/>
      <c r="F14" s="146">
        <v>18.3</v>
      </c>
      <c r="G14" s="172"/>
      <c r="H14" s="172"/>
    </row>
    <row r="15" spans="1:8" s="124" customFormat="1" ht="21.75" customHeight="1">
      <c r="A15" s="148"/>
      <c r="B15" s="142"/>
      <c r="C15" s="143"/>
      <c r="D15" s="144" t="s">
        <v>35</v>
      </c>
      <c r="E15" s="142"/>
      <c r="F15" s="146">
        <v>65.2</v>
      </c>
      <c r="G15" s="172"/>
      <c r="H15" s="172"/>
    </row>
    <row r="16" spans="1:8" s="124" customFormat="1" ht="21.75" customHeight="1">
      <c r="A16" s="148"/>
      <c r="B16" s="142"/>
      <c r="C16" s="143"/>
      <c r="D16" s="144" t="s">
        <v>36</v>
      </c>
      <c r="E16" s="142"/>
      <c r="F16" s="146">
        <v>362.3</v>
      </c>
      <c r="G16" s="172"/>
      <c r="H16" s="172"/>
    </row>
    <row r="17" spans="1:8" s="124" customFormat="1" ht="21.75" customHeight="1">
      <c r="A17" s="148"/>
      <c r="B17" s="142"/>
      <c r="C17" s="143"/>
      <c r="D17" s="144" t="s">
        <v>37</v>
      </c>
      <c r="E17" s="142"/>
      <c r="F17" s="146"/>
      <c r="G17" s="172"/>
      <c r="H17" s="172"/>
    </row>
    <row r="18" spans="1:8" s="124" customFormat="1" ht="21.75" customHeight="1">
      <c r="A18" s="148"/>
      <c r="B18" s="142"/>
      <c r="C18" s="143"/>
      <c r="D18" s="144"/>
      <c r="E18" s="142"/>
      <c r="F18" s="146"/>
      <c r="G18" s="172"/>
      <c r="H18" s="172"/>
    </row>
    <row r="19" spans="1:8" s="124" customFormat="1" ht="21.75" customHeight="1">
      <c r="A19" s="148"/>
      <c r="B19" s="218" t="s">
        <v>38</v>
      </c>
      <c r="C19" s="143"/>
      <c r="D19" s="207" t="s">
        <v>39</v>
      </c>
      <c r="E19" s="218" t="s">
        <v>40</v>
      </c>
      <c r="F19" s="146"/>
      <c r="G19" s="172"/>
      <c r="H19" s="172"/>
    </row>
    <row r="20" spans="1:8" s="124" customFormat="1" ht="21.75" customHeight="1">
      <c r="A20" s="141"/>
      <c r="B20" s="218" t="s">
        <v>41</v>
      </c>
      <c r="C20" s="143"/>
      <c r="D20" s="158"/>
      <c r="E20" s="218" t="s">
        <v>42</v>
      </c>
      <c r="F20" s="149"/>
      <c r="G20" s="172"/>
      <c r="H20" s="172"/>
    </row>
    <row r="21" spans="1:8" s="124" customFormat="1" ht="21.75" customHeight="1">
      <c r="A21" s="220" t="s">
        <v>43</v>
      </c>
      <c r="B21" s="218" t="s">
        <v>44</v>
      </c>
      <c r="C21" s="143">
        <v>1751.32</v>
      </c>
      <c r="D21" s="221" t="s">
        <v>45</v>
      </c>
      <c r="E21" s="218" t="s">
        <v>46</v>
      </c>
      <c r="F21" s="149">
        <f>SUM(F8:F16)</f>
        <v>1751.32</v>
      </c>
      <c r="G21" s="172"/>
      <c r="H21" s="172"/>
    </row>
    <row r="22" spans="1:8" s="124" customFormat="1" ht="21.75" customHeight="1">
      <c r="A22" s="141" t="s">
        <v>47</v>
      </c>
      <c r="B22" s="218" t="s">
        <v>48</v>
      </c>
      <c r="C22" s="143"/>
      <c r="D22" s="158" t="s">
        <v>49</v>
      </c>
      <c r="E22" s="218" t="s">
        <v>50</v>
      </c>
      <c r="F22" s="149"/>
      <c r="G22" s="172"/>
      <c r="H22" s="172"/>
    </row>
    <row r="23" spans="1:8" s="124" customFormat="1" ht="21.75" customHeight="1">
      <c r="A23" s="141" t="s">
        <v>51</v>
      </c>
      <c r="B23" s="218" t="s">
        <v>52</v>
      </c>
      <c r="C23" s="143"/>
      <c r="D23" s="158" t="s">
        <v>53</v>
      </c>
      <c r="E23" s="218" t="s">
        <v>54</v>
      </c>
      <c r="F23" s="149"/>
      <c r="G23" s="172"/>
      <c r="H23" s="172"/>
    </row>
    <row r="24" spans="1:8" s="124" customFormat="1" ht="21.75" customHeight="1">
      <c r="A24" s="208"/>
      <c r="B24" s="218" t="s">
        <v>55</v>
      </c>
      <c r="C24" s="157"/>
      <c r="D24" s="161"/>
      <c r="E24" s="218" t="s">
        <v>56</v>
      </c>
      <c r="F24" s="209"/>
      <c r="G24" s="172"/>
      <c r="H24" s="172"/>
    </row>
    <row r="25" spans="1:6" ht="21.75" customHeight="1">
      <c r="A25" s="222" t="s">
        <v>57</v>
      </c>
      <c r="B25" s="218" t="s">
        <v>58</v>
      </c>
      <c r="C25" s="160">
        <v>1751.32</v>
      </c>
      <c r="D25" s="223" t="s">
        <v>57</v>
      </c>
      <c r="E25" s="218" t="s">
        <v>59</v>
      </c>
      <c r="F25" s="210">
        <v>1751.32</v>
      </c>
    </row>
    <row r="26" spans="1:6" ht="29.25" customHeight="1">
      <c r="A26" s="168" t="s">
        <v>60</v>
      </c>
      <c r="B26" s="169"/>
      <c r="C26" s="169"/>
      <c r="D26" s="169"/>
      <c r="E26" s="169"/>
      <c r="F26" s="169"/>
    </row>
  </sheetData>
  <sheetProtection/>
  <mergeCells count="4">
    <mergeCell ref="A2:F2"/>
    <mergeCell ref="A5:C5"/>
    <mergeCell ref="D5:F5"/>
    <mergeCell ref="A26:F26"/>
  </mergeCells>
  <printOptions horizontalCentered="1"/>
  <pageMargins left="0.35" right="0.35" top="0.59" bottom="0.79" header="0.51" footer="0.2"/>
  <pageSetup fitToHeight="1" fitToWidth="1" horizontalDpi="300" verticalDpi="300" orientation="landscape" paperSize="9" scale="65"/>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60"/>
  <sheetViews>
    <sheetView zoomScaleSheetLayoutView="160" workbookViewId="0" topLeftCell="A1">
      <selection activeCell="C58" sqref="A58:J58"/>
    </sheetView>
  </sheetViews>
  <sheetFormatPr defaultColWidth="9.00390625" defaultRowHeight="14.25"/>
  <cols>
    <col min="1" max="2" width="4.625" style="105" customWidth="1"/>
    <col min="3" max="3" width="30.00390625" style="105" customWidth="1"/>
    <col min="4" max="10" width="13.625" style="105" customWidth="1"/>
    <col min="11" max="16384" width="9.00390625" style="105" customWidth="1"/>
  </cols>
  <sheetData>
    <row r="1" spans="1:10" s="173" customFormat="1" ht="20.25">
      <c r="A1" s="176" t="s">
        <v>61</v>
      </c>
      <c r="B1" s="176"/>
      <c r="C1" s="176"/>
      <c r="D1" s="176"/>
      <c r="E1" s="176"/>
      <c r="F1" s="176"/>
      <c r="G1" s="176"/>
      <c r="H1" s="176"/>
      <c r="I1" s="176"/>
      <c r="J1" s="176"/>
    </row>
    <row r="2" spans="1:10" ht="14.25">
      <c r="A2" s="178"/>
      <c r="B2" s="178"/>
      <c r="C2" s="178"/>
      <c r="D2" s="178"/>
      <c r="E2" s="178"/>
      <c r="F2" s="178"/>
      <c r="G2" s="178"/>
      <c r="H2" s="178"/>
      <c r="I2" s="178"/>
      <c r="J2" s="46" t="s">
        <v>62</v>
      </c>
    </row>
    <row r="3" spans="1:10" ht="14.25">
      <c r="A3" s="8" t="s">
        <v>63</v>
      </c>
      <c r="B3" s="201" t="s">
        <v>64</v>
      </c>
      <c r="C3" s="201"/>
      <c r="D3" s="178"/>
      <c r="E3" s="178"/>
      <c r="F3" s="181"/>
      <c r="G3" s="178"/>
      <c r="H3" s="178"/>
      <c r="I3" s="178"/>
      <c r="J3" s="46" t="s">
        <v>3</v>
      </c>
    </row>
    <row r="4" spans="1:11" s="174" customFormat="1" ht="22.5" customHeight="1">
      <c r="A4" s="224" t="s">
        <v>6</v>
      </c>
      <c r="B4" s="183"/>
      <c r="C4" s="183"/>
      <c r="D4" s="224" t="s">
        <v>43</v>
      </c>
      <c r="E4" s="225" t="s">
        <v>65</v>
      </c>
      <c r="F4" s="224" t="s">
        <v>66</v>
      </c>
      <c r="G4" s="224" t="s">
        <v>67</v>
      </c>
      <c r="H4" s="224" t="s">
        <v>68</v>
      </c>
      <c r="I4" s="224" t="s">
        <v>69</v>
      </c>
      <c r="J4" s="224" t="s">
        <v>70</v>
      </c>
      <c r="K4" s="199"/>
    </row>
    <row r="5" spans="1:11" s="174" customFormat="1" ht="22.5" customHeight="1">
      <c r="A5" s="184" t="s">
        <v>71</v>
      </c>
      <c r="B5" s="183"/>
      <c r="C5" s="224" t="s">
        <v>72</v>
      </c>
      <c r="D5" s="183"/>
      <c r="E5" s="202"/>
      <c r="F5" s="183"/>
      <c r="G5" s="183"/>
      <c r="H5" s="183"/>
      <c r="I5" s="183"/>
      <c r="J5" s="183"/>
      <c r="K5" s="199"/>
    </row>
    <row r="6" spans="1:11" s="174" customFormat="1" ht="22.5" customHeight="1">
      <c r="A6" s="183"/>
      <c r="B6" s="183"/>
      <c r="C6" s="183"/>
      <c r="D6" s="183"/>
      <c r="E6" s="202"/>
      <c r="F6" s="183"/>
      <c r="G6" s="183"/>
      <c r="H6" s="183"/>
      <c r="I6" s="183"/>
      <c r="J6" s="183"/>
      <c r="K6" s="199"/>
    </row>
    <row r="7" spans="1:11" ht="22.5" customHeight="1">
      <c r="A7" s="226" t="s">
        <v>73</v>
      </c>
      <c r="B7" s="203"/>
      <c r="C7" s="203"/>
      <c r="D7" s="226" t="s">
        <v>10</v>
      </c>
      <c r="E7" s="226" t="s">
        <v>11</v>
      </c>
      <c r="F7" s="226" t="s">
        <v>19</v>
      </c>
      <c r="G7" s="226" t="s">
        <v>23</v>
      </c>
      <c r="H7" s="226" t="s">
        <v>27</v>
      </c>
      <c r="I7" s="226" t="s">
        <v>31</v>
      </c>
      <c r="J7" s="186" t="s">
        <v>38</v>
      </c>
      <c r="K7" s="113"/>
    </row>
    <row r="8" spans="1:11" ht="22.5" customHeight="1">
      <c r="A8" s="226" t="s">
        <v>57</v>
      </c>
      <c r="B8" s="203"/>
      <c r="C8" s="203"/>
      <c r="D8" s="188">
        <v>1751.32</v>
      </c>
      <c r="E8" s="188">
        <v>1751.32</v>
      </c>
      <c r="F8" s="190"/>
      <c r="G8" s="190"/>
      <c r="H8" s="190"/>
      <c r="I8" s="190"/>
      <c r="J8" s="190"/>
      <c r="K8" s="113"/>
    </row>
    <row r="9" spans="1:11" ht="17.25" customHeight="1">
      <c r="A9" s="116">
        <v>201</v>
      </c>
      <c r="B9" s="116"/>
      <c r="C9" s="116" t="s">
        <v>74</v>
      </c>
      <c r="D9" s="188">
        <v>925.3</v>
      </c>
      <c r="E9" s="188">
        <v>925.3</v>
      </c>
      <c r="F9" s="190"/>
      <c r="G9" s="190"/>
      <c r="H9" s="190"/>
      <c r="I9" s="190"/>
      <c r="J9" s="190"/>
      <c r="K9" s="113"/>
    </row>
    <row r="10" spans="1:11" ht="17.25" customHeight="1">
      <c r="A10" s="116" t="s">
        <v>75</v>
      </c>
      <c r="B10" s="116"/>
      <c r="C10" s="116" t="s">
        <v>76</v>
      </c>
      <c r="D10" s="188"/>
      <c r="E10" s="188"/>
      <c r="F10" s="190"/>
      <c r="G10" s="190"/>
      <c r="H10" s="190"/>
      <c r="I10" s="190"/>
      <c r="J10" s="190"/>
      <c r="K10" s="113"/>
    </row>
    <row r="11" spans="1:11" ht="17.25" customHeight="1">
      <c r="A11" s="116" t="s">
        <v>77</v>
      </c>
      <c r="B11" s="116"/>
      <c r="C11" s="116" t="s">
        <v>78</v>
      </c>
      <c r="D11" s="188">
        <v>26.5</v>
      </c>
      <c r="E11" s="188">
        <v>26.5</v>
      </c>
      <c r="F11" s="190"/>
      <c r="G11" s="190"/>
      <c r="H11" s="190"/>
      <c r="I11" s="190"/>
      <c r="J11" s="190"/>
      <c r="K11" s="113"/>
    </row>
    <row r="12" spans="1:11" ht="17.25" customHeight="1">
      <c r="A12" s="116" t="s">
        <v>79</v>
      </c>
      <c r="B12" s="116"/>
      <c r="C12" s="116" t="s">
        <v>80</v>
      </c>
      <c r="D12" s="188">
        <v>5.6</v>
      </c>
      <c r="E12" s="188">
        <v>5.6</v>
      </c>
      <c r="F12" s="190"/>
      <c r="G12" s="190"/>
      <c r="H12" s="190"/>
      <c r="I12" s="190"/>
      <c r="J12" s="190"/>
      <c r="K12" s="113"/>
    </row>
    <row r="13" spans="1:11" ht="17.25" customHeight="1">
      <c r="A13" s="116" t="s">
        <v>81</v>
      </c>
      <c r="B13" s="116"/>
      <c r="C13" s="116" t="s">
        <v>78</v>
      </c>
      <c r="D13" s="188">
        <v>5.6</v>
      </c>
      <c r="E13" s="188">
        <v>5.6</v>
      </c>
      <c r="F13" s="190"/>
      <c r="G13" s="190"/>
      <c r="H13" s="190"/>
      <c r="I13" s="190"/>
      <c r="J13" s="190"/>
      <c r="K13" s="113"/>
    </row>
    <row r="14" spans="1:11" ht="17.25" customHeight="1">
      <c r="A14" s="116" t="s">
        <v>82</v>
      </c>
      <c r="B14" s="116"/>
      <c r="C14" s="116" t="s">
        <v>83</v>
      </c>
      <c r="D14" s="188">
        <v>572.5</v>
      </c>
      <c r="E14" s="188">
        <v>572.5</v>
      </c>
      <c r="F14" s="190"/>
      <c r="G14" s="190"/>
      <c r="H14" s="190"/>
      <c r="I14" s="190"/>
      <c r="J14" s="190"/>
      <c r="K14" s="113"/>
    </row>
    <row r="15" spans="1:11" ht="17.25" customHeight="1">
      <c r="A15" s="116" t="s">
        <v>84</v>
      </c>
      <c r="B15" s="116"/>
      <c r="C15" s="116" t="s">
        <v>78</v>
      </c>
      <c r="D15" s="188">
        <v>181.4</v>
      </c>
      <c r="E15" s="188">
        <v>181.4</v>
      </c>
      <c r="F15" s="190"/>
      <c r="G15" s="190"/>
      <c r="H15" s="190"/>
      <c r="I15" s="190"/>
      <c r="J15" s="190"/>
      <c r="K15" s="113"/>
    </row>
    <row r="16" spans="1:11" ht="17.25" customHeight="1">
      <c r="A16" s="116" t="s">
        <v>85</v>
      </c>
      <c r="B16" s="116"/>
      <c r="C16" s="116" t="s">
        <v>86</v>
      </c>
      <c r="D16" s="188">
        <v>136.4</v>
      </c>
      <c r="E16" s="188">
        <v>136.4</v>
      </c>
      <c r="F16" s="190"/>
      <c r="G16" s="190"/>
      <c r="H16" s="190"/>
      <c r="I16" s="190"/>
      <c r="J16" s="190"/>
      <c r="K16" s="113"/>
    </row>
    <row r="17" spans="1:11" ht="17.25" customHeight="1">
      <c r="A17" s="116" t="s">
        <v>87</v>
      </c>
      <c r="B17" s="116"/>
      <c r="C17" s="116" t="s">
        <v>88</v>
      </c>
      <c r="D17" s="188">
        <v>254.7</v>
      </c>
      <c r="E17" s="188">
        <v>254.7</v>
      </c>
      <c r="F17" s="190"/>
      <c r="G17" s="190"/>
      <c r="H17" s="190"/>
      <c r="I17" s="190"/>
      <c r="J17" s="190"/>
      <c r="K17" s="113"/>
    </row>
    <row r="18" spans="1:11" ht="17.25" customHeight="1">
      <c r="A18" s="116" t="s">
        <v>89</v>
      </c>
      <c r="B18" s="116"/>
      <c r="C18" s="116" t="s">
        <v>90</v>
      </c>
      <c r="D18" s="188">
        <v>106.5</v>
      </c>
      <c r="E18" s="188">
        <v>106.5</v>
      </c>
      <c r="F18" s="190"/>
      <c r="G18" s="190"/>
      <c r="H18" s="190"/>
      <c r="I18" s="190"/>
      <c r="J18" s="190"/>
      <c r="K18" s="113"/>
    </row>
    <row r="19" spans="1:11" ht="17.25" customHeight="1">
      <c r="A19" s="116" t="s">
        <v>91</v>
      </c>
      <c r="B19" s="116"/>
      <c r="C19" s="116" t="s">
        <v>78</v>
      </c>
      <c r="D19" s="188">
        <v>56.5</v>
      </c>
      <c r="E19" s="188">
        <v>56.5</v>
      </c>
      <c r="F19" s="190"/>
      <c r="G19" s="190"/>
      <c r="H19" s="190"/>
      <c r="I19" s="190"/>
      <c r="J19" s="190"/>
      <c r="K19" s="113"/>
    </row>
    <row r="20" spans="1:11" ht="17.25" customHeight="1">
      <c r="A20" s="116" t="s">
        <v>92</v>
      </c>
      <c r="B20" s="116"/>
      <c r="C20" s="116" t="s">
        <v>93</v>
      </c>
      <c r="D20" s="188">
        <v>50</v>
      </c>
      <c r="E20" s="188">
        <v>50</v>
      </c>
      <c r="F20" s="190"/>
      <c r="G20" s="190"/>
      <c r="H20" s="190"/>
      <c r="I20" s="190"/>
      <c r="J20" s="190"/>
      <c r="K20" s="113"/>
    </row>
    <row r="21" spans="1:11" ht="17.25" customHeight="1">
      <c r="A21" s="116" t="s">
        <v>94</v>
      </c>
      <c r="B21" s="116"/>
      <c r="C21" s="116" t="s">
        <v>95</v>
      </c>
      <c r="D21" s="188">
        <v>10.6</v>
      </c>
      <c r="E21" s="188">
        <v>10.6</v>
      </c>
      <c r="F21" s="190"/>
      <c r="G21" s="190"/>
      <c r="H21" s="190"/>
      <c r="I21" s="190"/>
      <c r="J21" s="190"/>
      <c r="K21" s="113"/>
    </row>
    <row r="22" spans="1:11" ht="17.25" customHeight="1">
      <c r="A22" s="116" t="s">
        <v>96</v>
      </c>
      <c r="B22" s="116"/>
      <c r="C22" s="116" t="s">
        <v>78</v>
      </c>
      <c r="D22" s="188">
        <v>10.6</v>
      </c>
      <c r="E22" s="188">
        <v>10.6</v>
      </c>
      <c r="F22" s="190"/>
      <c r="G22" s="190"/>
      <c r="H22" s="190"/>
      <c r="I22" s="190"/>
      <c r="J22" s="190"/>
      <c r="K22" s="113"/>
    </row>
    <row r="23" spans="1:11" ht="17.25" customHeight="1">
      <c r="A23" s="116" t="s">
        <v>97</v>
      </c>
      <c r="B23" s="116"/>
      <c r="C23" s="116" t="s">
        <v>98</v>
      </c>
      <c r="D23" s="188">
        <v>12.6</v>
      </c>
      <c r="E23" s="188">
        <v>12.6</v>
      </c>
      <c r="F23" s="190"/>
      <c r="G23" s="190"/>
      <c r="H23" s="190"/>
      <c r="I23" s="190"/>
      <c r="J23" s="190"/>
      <c r="K23" s="113"/>
    </row>
    <row r="24" spans="1:11" ht="17.25" customHeight="1">
      <c r="A24" s="116" t="s">
        <v>99</v>
      </c>
      <c r="B24" s="116"/>
      <c r="C24" s="116" t="s">
        <v>78</v>
      </c>
      <c r="D24" s="188">
        <v>12.6</v>
      </c>
      <c r="E24" s="188">
        <v>12.6</v>
      </c>
      <c r="F24" s="190"/>
      <c r="G24" s="190"/>
      <c r="H24" s="190"/>
      <c r="I24" s="190"/>
      <c r="J24" s="190"/>
      <c r="K24" s="113"/>
    </row>
    <row r="25" spans="1:11" ht="17.25" customHeight="1">
      <c r="A25" s="116" t="s">
        <v>100</v>
      </c>
      <c r="B25" s="116"/>
      <c r="C25" s="116" t="s">
        <v>101</v>
      </c>
      <c r="D25" s="188">
        <v>119</v>
      </c>
      <c r="E25" s="188">
        <v>119</v>
      </c>
      <c r="F25" s="190"/>
      <c r="G25" s="190"/>
      <c r="H25" s="190"/>
      <c r="I25" s="190"/>
      <c r="J25" s="190"/>
      <c r="K25" s="113"/>
    </row>
    <row r="26" spans="1:11" ht="17.25" customHeight="1">
      <c r="A26" s="116" t="s">
        <v>102</v>
      </c>
      <c r="B26" s="116"/>
      <c r="C26" s="116" t="s">
        <v>78</v>
      </c>
      <c r="D26" s="188">
        <v>119</v>
      </c>
      <c r="E26" s="188">
        <v>119</v>
      </c>
      <c r="F26" s="190"/>
      <c r="G26" s="190"/>
      <c r="H26" s="190"/>
      <c r="I26" s="190"/>
      <c r="J26" s="190"/>
      <c r="K26" s="113"/>
    </row>
    <row r="27" spans="1:11" ht="17.25" customHeight="1">
      <c r="A27" s="116" t="s">
        <v>103</v>
      </c>
      <c r="B27" s="116"/>
      <c r="C27" s="116" t="s">
        <v>104</v>
      </c>
      <c r="D27" s="188">
        <v>50</v>
      </c>
      <c r="E27" s="188">
        <v>50</v>
      </c>
      <c r="F27" s="190"/>
      <c r="G27" s="190"/>
      <c r="H27" s="190"/>
      <c r="I27" s="190"/>
      <c r="J27" s="190"/>
      <c r="K27" s="113"/>
    </row>
    <row r="28" spans="1:11" ht="17.25" customHeight="1">
      <c r="A28" s="116" t="s">
        <v>105</v>
      </c>
      <c r="B28" s="116"/>
      <c r="C28" s="116" t="s">
        <v>78</v>
      </c>
      <c r="D28" s="188">
        <v>50</v>
      </c>
      <c r="E28" s="188">
        <v>50</v>
      </c>
      <c r="F28" s="190"/>
      <c r="G28" s="190"/>
      <c r="H28" s="190"/>
      <c r="I28" s="190"/>
      <c r="J28" s="190"/>
      <c r="K28" s="113"/>
    </row>
    <row r="29" spans="1:11" ht="17.25" customHeight="1">
      <c r="A29" s="116" t="s">
        <v>106</v>
      </c>
      <c r="B29" s="116"/>
      <c r="C29" s="116" t="s">
        <v>107</v>
      </c>
      <c r="D29" s="188">
        <v>18.5</v>
      </c>
      <c r="E29" s="188">
        <v>18.5</v>
      </c>
      <c r="F29" s="190"/>
      <c r="G29" s="190"/>
      <c r="H29" s="190"/>
      <c r="I29" s="190"/>
      <c r="J29" s="190"/>
      <c r="K29" s="113"/>
    </row>
    <row r="30" spans="1:11" ht="17.25" customHeight="1">
      <c r="A30" s="116" t="s">
        <v>108</v>
      </c>
      <c r="B30" s="116"/>
      <c r="C30" s="116" t="s">
        <v>109</v>
      </c>
      <c r="D30" s="188">
        <v>18.5</v>
      </c>
      <c r="E30" s="188">
        <v>18.5</v>
      </c>
      <c r="F30" s="190"/>
      <c r="G30" s="190"/>
      <c r="H30" s="190"/>
      <c r="I30" s="190"/>
      <c r="J30" s="190"/>
      <c r="K30" s="113"/>
    </row>
    <row r="31" spans="1:11" ht="17.25" customHeight="1">
      <c r="A31" s="116" t="s">
        <v>110</v>
      </c>
      <c r="B31" s="116"/>
      <c r="C31" s="116" t="s">
        <v>111</v>
      </c>
      <c r="D31" s="188">
        <v>3.5</v>
      </c>
      <c r="E31" s="188">
        <v>3.5</v>
      </c>
      <c r="F31" s="190"/>
      <c r="G31" s="190"/>
      <c r="H31" s="190"/>
      <c r="I31" s="190"/>
      <c r="J31" s="190"/>
      <c r="K31" s="113"/>
    </row>
    <row r="32" spans="1:11" ht="17.25" customHeight="1">
      <c r="A32" s="116" t="s">
        <v>112</v>
      </c>
      <c r="B32" s="116"/>
      <c r="C32" s="116" t="s">
        <v>78</v>
      </c>
      <c r="D32" s="188">
        <v>3.5</v>
      </c>
      <c r="E32" s="188">
        <v>3.5</v>
      </c>
      <c r="F32" s="190"/>
      <c r="G32" s="190"/>
      <c r="H32" s="190"/>
      <c r="I32" s="190"/>
      <c r="J32" s="190"/>
      <c r="K32" s="113"/>
    </row>
    <row r="33" spans="1:11" ht="17.25" customHeight="1">
      <c r="A33" s="116" t="s">
        <v>113</v>
      </c>
      <c r="B33" s="116"/>
      <c r="C33" s="116" t="s">
        <v>24</v>
      </c>
      <c r="D33" s="188">
        <v>42.6</v>
      </c>
      <c r="E33" s="188">
        <v>42.6</v>
      </c>
      <c r="F33" s="190"/>
      <c r="G33" s="190"/>
      <c r="H33" s="190"/>
      <c r="I33" s="190"/>
      <c r="J33" s="190"/>
      <c r="K33" s="113"/>
    </row>
    <row r="34" spans="1:11" ht="17.25" customHeight="1">
      <c r="A34" s="116" t="s">
        <v>114</v>
      </c>
      <c r="B34" s="116"/>
      <c r="C34" s="116" t="s">
        <v>115</v>
      </c>
      <c r="D34" s="188">
        <v>42.6</v>
      </c>
      <c r="E34" s="188">
        <v>42.6</v>
      </c>
      <c r="F34" s="190"/>
      <c r="G34" s="190"/>
      <c r="H34" s="190"/>
      <c r="I34" s="190"/>
      <c r="J34" s="190"/>
      <c r="K34" s="113"/>
    </row>
    <row r="35" spans="1:11" ht="17.25" customHeight="1">
      <c r="A35" s="116" t="s">
        <v>116</v>
      </c>
      <c r="B35" s="116"/>
      <c r="C35" s="116" t="s">
        <v>78</v>
      </c>
      <c r="D35" s="188">
        <v>42.6</v>
      </c>
      <c r="E35" s="188">
        <v>42.6</v>
      </c>
      <c r="F35" s="190"/>
      <c r="G35" s="190"/>
      <c r="H35" s="190"/>
      <c r="I35" s="190"/>
      <c r="J35" s="190"/>
      <c r="K35" s="113"/>
    </row>
    <row r="36" spans="1:11" ht="17.25" customHeight="1">
      <c r="A36" s="116" t="s">
        <v>117</v>
      </c>
      <c r="B36" s="116"/>
      <c r="C36" s="116" t="s">
        <v>28</v>
      </c>
      <c r="D36" s="188">
        <v>337.62</v>
      </c>
      <c r="E36" s="188">
        <v>337.62</v>
      </c>
      <c r="F36" s="190"/>
      <c r="G36" s="190"/>
      <c r="H36" s="190"/>
      <c r="I36" s="190"/>
      <c r="J36" s="190"/>
      <c r="K36" s="113"/>
    </row>
    <row r="37" spans="1:11" ht="17.25" customHeight="1">
      <c r="A37" s="116" t="s">
        <v>118</v>
      </c>
      <c r="B37" s="116"/>
      <c r="C37" s="116" t="s">
        <v>119</v>
      </c>
      <c r="D37" s="188">
        <v>337.62</v>
      </c>
      <c r="E37" s="188">
        <v>337.62</v>
      </c>
      <c r="F37" s="190"/>
      <c r="G37" s="190"/>
      <c r="H37" s="190"/>
      <c r="I37" s="190"/>
      <c r="J37" s="190"/>
      <c r="K37" s="113"/>
    </row>
    <row r="38" spans="1:11" ht="17.25" customHeight="1">
      <c r="A38" s="116" t="s">
        <v>120</v>
      </c>
      <c r="B38" s="116"/>
      <c r="C38" s="116" t="s">
        <v>121</v>
      </c>
      <c r="D38" s="188">
        <v>337.62</v>
      </c>
      <c r="E38" s="188">
        <v>337.62</v>
      </c>
      <c r="F38" s="190"/>
      <c r="G38" s="190"/>
      <c r="H38" s="190"/>
      <c r="I38" s="190"/>
      <c r="J38" s="190"/>
      <c r="K38" s="113"/>
    </row>
    <row r="39" spans="1:11" ht="17.25" customHeight="1">
      <c r="A39" s="116" t="s">
        <v>122</v>
      </c>
      <c r="B39" s="116"/>
      <c r="C39" s="116" t="s">
        <v>123</v>
      </c>
      <c r="D39" s="188">
        <v>18.3</v>
      </c>
      <c r="E39" s="188">
        <v>18.3</v>
      </c>
      <c r="F39" s="190"/>
      <c r="G39" s="190"/>
      <c r="H39" s="190"/>
      <c r="I39" s="190"/>
      <c r="J39" s="190"/>
      <c r="K39" s="113"/>
    </row>
    <row r="40" spans="1:11" ht="17.25" customHeight="1">
      <c r="A40" s="116" t="s">
        <v>124</v>
      </c>
      <c r="B40" s="116"/>
      <c r="C40" s="116" t="s">
        <v>125</v>
      </c>
      <c r="D40" s="188">
        <v>18.3</v>
      </c>
      <c r="E40" s="188">
        <v>18.3</v>
      </c>
      <c r="F40" s="190"/>
      <c r="G40" s="190"/>
      <c r="H40" s="190"/>
      <c r="I40" s="190"/>
      <c r="J40" s="190"/>
      <c r="K40" s="113"/>
    </row>
    <row r="41" spans="1:11" ht="17.25" customHeight="1">
      <c r="A41" s="116" t="s">
        <v>126</v>
      </c>
      <c r="B41" s="116"/>
      <c r="C41" s="116" t="s">
        <v>78</v>
      </c>
      <c r="D41" s="188">
        <v>18.3</v>
      </c>
      <c r="E41" s="188">
        <v>18.3</v>
      </c>
      <c r="F41" s="190"/>
      <c r="G41" s="190"/>
      <c r="H41" s="190"/>
      <c r="I41" s="190"/>
      <c r="J41" s="190"/>
      <c r="K41" s="113"/>
    </row>
    <row r="42" spans="1:11" ht="17.25" customHeight="1">
      <c r="A42" s="116" t="s">
        <v>127</v>
      </c>
      <c r="B42" s="116"/>
      <c r="C42" s="116" t="s">
        <v>128</v>
      </c>
      <c r="D42" s="188">
        <v>65.2</v>
      </c>
      <c r="E42" s="188">
        <v>65.2</v>
      </c>
      <c r="F42" s="190"/>
      <c r="G42" s="190"/>
      <c r="H42" s="190"/>
      <c r="I42" s="190"/>
      <c r="J42" s="190"/>
      <c r="K42" s="113"/>
    </row>
    <row r="43" spans="1:11" ht="17.25" customHeight="1">
      <c r="A43" s="116" t="s">
        <v>129</v>
      </c>
      <c r="B43" s="116"/>
      <c r="C43" s="116" t="s">
        <v>130</v>
      </c>
      <c r="D43" s="188">
        <v>15</v>
      </c>
      <c r="E43" s="188">
        <v>15</v>
      </c>
      <c r="F43" s="190"/>
      <c r="G43" s="190"/>
      <c r="H43" s="190"/>
      <c r="I43" s="190"/>
      <c r="J43" s="190"/>
      <c r="K43" s="113"/>
    </row>
    <row r="44" spans="1:11" ht="17.25" customHeight="1">
      <c r="A44" s="116" t="s">
        <v>131</v>
      </c>
      <c r="B44" s="116"/>
      <c r="C44" s="116" t="s">
        <v>78</v>
      </c>
      <c r="D44" s="188">
        <v>15</v>
      </c>
      <c r="E44" s="188">
        <v>15</v>
      </c>
      <c r="F44" s="190"/>
      <c r="G44" s="190"/>
      <c r="H44" s="190"/>
      <c r="I44" s="190"/>
      <c r="J44" s="190"/>
      <c r="K44" s="113"/>
    </row>
    <row r="45" spans="1:11" ht="17.25" customHeight="1">
      <c r="A45" s="116" t="s">
        <v>132</v>
      </c>
      <c r="B45" s="116"/>
      <c r="C45" s="116" t="s">
        <v>133</v>
      </c>
      <c r="D45" s="188">
        <v>50.2</v>
      </c>
      <c r="E45" s="188">
        <v>50.2</v>
      </c>
      <c r="F45" s="190"/>
      <c r="G45" s="190"/>
      <c r="H45" s="190"/>
      <c r="I45" s="190"/>
      <c r="J45" s="190"/>
      <c r="K45" s="113"/>
    </row>
    <row r="46" spans="1:11" ht="17.25" customHeight="1">
      <c r="A46" s="116" t="s">
        <v>134</v>
      </c>
      <c r="B46" s="116"/>
      <c r="C46" s="116" t="s">
        <v>78</v>
      </c>
      <c r="D46" s="188">
        <v>50.2</v>
      </c>
      <c r="E46" s="188">
        <v>50.2</v>
      </c>
      <c r="F46" s="190"/>
      <c r="G46" s="190"/>
      <c r="H46" s="190"/>
      <c r="I46" s="190"/>
      <c r="J46" s="190"/>
      <c r="K46" s="113"/>
    </row>
    <row r="47" spans="1:11" ht="17.25" customHeight="1">
      <c r="A47" s="116" t="s">
        <v>135</v>
      </c>
      <c r="B47" s="116"/>
      <c r="C47" s="116" t="s">
        <v>136</v>
      </c>
      <c r="D47" s="188">
        <v>362.3</v>
      </c>
      <c r="E47" s="188">
        <v>362.3</v>
      </c>
      <c r="F47" s="190"/>
      <c r="G47" s="190"/>
      <c r="H47" s="190"/>
      <c r="I47" s="190"/>
      <c r="J47" s="190"/>
      <c r="K47" s="113"/>
    </row>
    <row r="48" spans="1:11" ht="17.25" customHeight="1">
      <c r="A48" s="116" t="s">
        <v>137</v>
      </c>
      <c r="B48" s="116"/>
      <c r="C48" s="116" t="s">
        <v>138</v>
      </c>
      <c r="D48" s="188">
        <v>206.9</v>
      </c>
      <c r="E48" s="188">
        <v>206.9</v>
      </c>
      <c r="F48" s="190"/>
      <c r="G48" s="190"/>
      <c r="H48" s="190"/>
      <c r="I48" s="190"/>
      <c r="J48" s="190"/>
      <c r="K48" s="113"/>
    </row>
    <row r="49" spans="1:11" ht="17.25" customHeight="1">
      <c r="A49" s="116" t="s">
        <v>139</v>
      </c>
      <c r="B49" s="116"/>
      <c r="C49" s="116" t="s">
        <v>140</v>
      </c>
      <c r="D49" s="188">
        <v>51.2</v>
      </c>
      <c r="E49" s="188">
        <v>51.2</v>
      </c>
      <c r="F49" s="190"/>
      <c r="G49" s="190"/>
      <c r="H49" s="190"/>
      <c r="I49" s="190"/>
      <c r="J49" s="190"/>
      <c r="K49" s="113"/>
    </row>
    <row r="50" spans="1:11" ht="17.25" customHeight="1">
      <c r="A50" s="116" t="s">
        <v>141</v>
      </c>
      <c r="B50" s="116"/>
      <c r="C50" s="116" t="s">
        <v>142</v>
      </c>
      <c r="D50" s="188">
        <v>138</v>
      </c>
      <c r="E50" s="188">
        <v>138</v>
      </c>
      <c r="F50" s="190"/>
      <c r="G50" s="190"/>
      <c r="H50" s="190"/>
      <c r="I50" s="190"/>
      <c r="J50" s="190"/>
      <c r="K50" s="113"/>
    </row>
    <row r="51" spans="1:11" ht="17.25" customHeight="1">
      <c r="A51" s="116" t="s">
        <v>143</v>
      </c>
      <c r="B51" s="116"/>
      <c r="C51" s="116" t="s">
        <v>144</v>
      </c>
      <c r="D51" s="188">
        <v>17.7</v>
      </c>
      <c r="E51" s="188">
        <v>17.7</v>
      </c>
      <c r="F51" s="190"/>
      <c r="G51" s="190"/>
      <c r="H51" s="190"/>
      <c r="I51" s="190"/>
      <c r="J51" s="190"/>
      <c r="K51" s="113"/>
    </row>
    <row r="52" spans="1:11" ht="17.25" customHeight="1">
      <c r="A52" s="116" t="s">
        <v>145</v>
      </c>
      <c r="B52" s="116"/>
      <c r="C52" s="116" t="s">
        <v>146</v>
      </c>
      <c r="D52" s="188">
        <v>15</v>
      </c>
      <c r="E52" s="188">
        <v>15</v>
      </c>
      <c r="F52" s="190"/>
      <c r="G52" s="190"/>
      <c r="H52" s="190"/>
      <c r="I52" s="190"/>
      <c r="J52" s="190"/>
      <c r="K52" s="113"/>
    </row>
    <row r="53" spans="1:11" ht="17.25" customHeight="1">
      <c r="A53" s="116" t="s">
        <v>147</v>
      </c>
      <c r="B53" s="116"/>
      <c r="C53" s="116" t="s">
        <v>140</v>
      </c>
      <c r="D53" s="188">
        <v>15</v>
      </c>
      <c r="E53" s="188">
        <v>15</v>
      </c>
      <c r="F53" s="190"/>
      <c r="G53" s="190"/>
      <c r="H53" s="190"/>
      <c r="I53" s="190"/>
      <c r="J53" s="190"/>
      <c r="K53" s="113"/>
    </row>
    <row r="54" spans="1:11" ht="17.25" customHeight="1">
      <c r="A54" s="116" t="s">
        <v>148</v>
      </c>
      <c r="B54" s="116"/>
      <c r="C54" s="116" t="s">
        <v>149</v>
      </c>
      <c r="D54" s="188">
        <v>26</v>
      </c>
      <c r="E54" s="188">
        <v>26</v>
      </c>
      <c r="F54" s="190"/>
      <c r="G54" s="190"/>
      <c r="H54" s="190"/>
      <c r="I54" s="190"/>
      <c r="J54" s="190"/>
      <c r="K54" s="113"/>
    </row>
    <row r="55" spans="1:11" ht="17.25" customHeight="1">
      <c r="A55" s="116" t="s">
        <v>150</v>
      </c>
      <c r="B55" s="116"/>
      <c r="C55" s="116" t="s">
        <v>140</v>
      </c>
      <c r="D55" s="188">
        <v>26</v>
      </c>
      <c r="E55" s="188">
        <v>26</v>
      </c>
      <c r="F55" s="190"/>
      <c r="G55" s="190"/>
      <c r="H55" s="190"/>
      <c r="I55" s="190"/>
      <c r="J55" s="190"/>
      <c r="K55" s="113"/>
    </row>
    <row r="56" spans="1:11" ht="17.25" customHeight="1">
      <c r="A56" s="116" t="s">
        <v>151</v>
      </c>
      <c r="B56" s="116"/>
      <c r="C56" s="116" t="s">
        <v>152</v>
      </c>
      <c r="D56" s="188">
        <v>114.4</v>
      </c>
      <c r="E56" s="188">
        <v>114.4</v>
      </c>
      <c r="F56" s="190"/>
      <c r="G56" s="190"/>
      <c r="H56" s="190"/>
      <c r="I56" s="190"/>
      <c r="J56" s="190"/>
      <c r="K56" s="113"/>
    </row>
    <row r="57" spans="1:11" ht="17.25" customHeight="1">
      <c r="A57" s="116" t="s">
        <v>153</v>
      </c>
      <c r="B57" s="116"/>
      <c r="C57" s="116" t="s">
        <v>154</v>
      </c>
      <c r="D57" s="188">
        <v>114.4</v>
      </c>
      <c r="E57" s="188">
        <v>114.4</v>
      </c>
      <c r="F57" s="190"/>
      <c r="G57" s="190"/>
      <c r="H57" s="190"/>
      <c r="I57" s="190"/>
      <c r="J57" s="190"/>
      <c r="K57" s="113"/>
    </row>
    <row r="58" spans="1:10" ht="30.75" customHeight="1">
      <c r="A58" s="196" t="s">
        <v>155</v>
      </c>
      <c r="B58" s="204"/>
      <c r="C58" s="204"/>
      <c r="D58" s="204"/>
      <c r="E58" s="204"/>
      <c r="F58" s="204"/>
      <c r="G58" s="204"/>
      <c r="H58" s="204"/>
      <c r="I58" s="204"/>
      <c r="J58" s="204"/>
    </row>
    <row r="59" ht="14.25">
      <c r="A59" s="205"/>
    </row>
    <row r="60" ht="14.25">
      <c r="A60" s="205"/>
    </row>
  </sheetData>
  <sheetProtection/>
  <mergeCells count="64">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J58"/>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62"/>
  <sheetViews>
    <sheetView workbookViewId="0" topLeftCell="A40">
      <selection activeCell="G54" sqref="G54"/>
    </sheetView>
  </sheetViews>
  <sheetFormatPr defaultColWidth="9.00390625" defaultRowHeight="14.25"/>
  <cols>
    <col min="1" max="1" width="5.125" style="175" customWidth="1"/>
    <col min="2" max="2" width="2.00390625" style="175" customWidth="1"/>
    <col min="3" max="3" width="27.75390625" style="175" customWidth="1"/>
    <col min="4" max="9" width="12.875" style="105" customWidth="1"/>
    <col min="10" max="10" width="9.00390625" style="105" customWidth="1"/>
    <col min="11" max="11" width="12.625" style="105" customWidth="1"/>
    <col min="12" max="16384" width="9.00390625" style="105" customWidth="1"/>
  </cols>
  <sheetData>
    <row r="1" spans="1:9" s="173" customFormat="1" ht="20.25">
      <c r="A1" s="176" t="s">
        <v>156</v>
      </c>
      <c r="B1" s="176"/>
      <c r="C1" s="176"/>
      <c r="D1" s="176"/>
      <c r="E1" s="176"/>
      <c r="F1" s="176"/>
      <c r="G1" s="176"/>
      <c r="H1" s="176"/>
      <c r="I1" s="176"/>
    </row>
    <row r="2" spans="1:9" ht="14.25">
      <c r="A2" s="177"/>
      <c r="B2" s="177"/>
      <c r="C2" s="177"/>
      <c r="D2" s="178"/>
      <c r="E2" s="178"/>
      <c r="F2" s="178"/>
      <c r="G2" s="178"/>
      <c r="H2" s="178"/>
      <c r="I2" s="46" t="s">
        <v>157</v>
      </c>
    </row>
    <row r="3" spans="1:9" ht="14.25">
      <c r="A3" s="179" t="s">
        <v>63</v>
      </c>
      <c r="B3" s="177"/>
      <c r="C3" s="180" t="s">
        <v>64</v>
      </c>
      <c r="D3" s="178"/>
      <c r="E3" s="178"/>
      <c r="F3" s="181"/>
      <c r="G3" s="178"/>
      <c r="H3" s="178"/>
      <c r="I3" s="46" t="s">
        <v>3</v>
      </c>
    </row>
    <row r="4" spans="1:10" s="174" customFormat="1" ht="17.25" customHeight="1">
      <c r="A4" s="227" t="s">
        <v>6</v>
      </c>
      <c r="B4" s="182"/>
      <c r="C4" s="182"/>
      <c r="D4" s="224" t="s">
        <v>45</v>
      </c>
      <c r="E4" s="224" t="s">
        <v>158</v>
      </c>
      <c r="F4" s="228" t="s">
        <v>159</v>
      </c>
      <c r="G4" s="228" t="s">
        <v>160</v>
      </c>
      <c r="H4" s="184" t="s">
        <v>161</v>
      </c>
      <c r="I4" s="228" t="s">
        <v>162</v>
      </c>
      <c r="J4" s="199"/>
    </row>
    <row r="5" spans="1:10" s="174" customFormat="1" ht="17.25" customHeight="1">
      <c r="A5" s="185" t="s">
        <v>71</v>
      </c>
      <c r="B5" s="182"/>
      <c r="C5" s="227" t="s">
        <v>72</v>
      </c>
      <c r="D5" s="183"/>
      <c r="E5" s="183"/>
      <c r="F5" s="184"/>
      <c r="G5" s="184"/>
      <c r="H5" s="184"/>
      <c r="I5" s="184"/>
      <c r="J5" s="199"/>
    </row>
    <row r="6" spans="1:10" s="174" customFormat="1" ht="17.25" customHeight="1">
      <c r="A6" s="182"/>
      <c r="B6" s="182"/>
      <c r="C6" s="182"/>
      <c r="D6" s="183"/>
      <c r="E6" s="183"/>
      <c r="F6" s="184"/>
      <c r="G6" s="184"/>
      <c r="H6" s="184"/>
      <c r="I6" s="184"/>
      <c r="J6" s="199"/>
    </row>
    <row r="7" spans="1:10" s="175" customFormat="1" ht="17.25" customHeight="1">
      <c r="A7" s="229" t="s">
        <v>73</v>
      </c>
      <c r="B7" s="186"/>
      <c r="C7" s="186"/>
      <c r="D7" s="230" t="s">
        <v>10</v>
      </c>
      <c r="E7" s="230" t="s">
        <v>11</v>
      </c>
      <c r="F7" s="230" t="s">
        <v>19</v>
      </c>
      <c r="G7" s="187" t="s">
        <v>23</v>
      </c>
      <c r="H7" s="187" t="s">
        <v>27</v>
      </c>
      <c r="I7" s="187" t="s">
        <v>31</v>
      </c>
      <c r="J7" s="200"/>
    </row>
    <row r="8" spans="1:10" ht="17.25" customHeight="1">
      <c r="A8" s="229" t="s">
        <v>57</v>
      </c>
      <c r="B8" s="186"/>
      <c r="C8" s="186"/>
      <c r="D8" s="188">
        <f>E8+F8</f>
        <v>1751.32</v>
      </c>
      <c r="E8" s="188">
        <f>E9+E33+E36+E39+E42+E47</f>
        <v>723.2</v>
      </c>
      <c r="F8" s="188">
        <f>F9+F33+F36+F39+F42+F47</f>
        <v>1028.12</v>
      </c>
      <c r="G8" s="189"/>
      <c r="H8" s="190"/>
      <c r="I8" s="190"/>
      <c r="J8" s="113"/>
    </row>
    <row r="9" spans="1:10" s="106" customFormat="1" ht="17.25" customHeight="1">
      <c r="A9" s="116">
        <v>201</v>
      </c>
      <c r="B9" s="116"/>
      <c r="C9" s="116" t="s">
        <v>74</v>
      </c>
      <c r="D9" s="188">
        <v>925.3</v>
      </c>
      <c r="E9" s="188">
        <v>350.9</v>
      </c>
      <c r="F9" s="188">
        <f>F10+F12+F14+F18+F21+F23+F25+F27+F29+F31</f>
        <v>574.4</v>
      </c>
      <c r="G9" s="191"/>
      <c r="H9" s="192"/>
      <c r="I9" s="192"/>
      <c r="J9" s="117"/>
    </row>
    <row r="10" spans="1:10" s="106" customFormat="1" ht="17.25" customHeight="1">
      <c r="A10" s="116" t="s">
        <v>75</v>
      </c>
      <c r="B10" s="116"/>
      <c r="C10" s="116" t="s">
        <v>76</v>
      </c>
      <c r="D10" s="188">
        <f aca="true" t="shared" si="0" ref="D10:D35">E10+F10</f>
        <v>26.5</v>
      </c>
      <c r="E10" s="188">
        <v>26.5</v>
      </c>
      <c r="F10" s="188"/>
      <c r="G10" s="191"/>
      <c r="H10" s="192"/>
      <c r="I10" s="192"/>
      <c r="J10" s="117"/>
    </row>
    <row r="11" spans="1:10" s="106" customFormat="1" ht="17.25" customHeight="1">
      <c r="A11" s="116" t="s">
        <v>77</v>
      </c>
      <c r="B11" s="116"/>
      <c r="C11" s="116" t="s">
        <v>78</v>
      </c>
      <c r="D11" s="188">
        <f t="shared" si="0"/>
        <v>26.5</v>
      </c>
      <c r="E11" s="188">
        <v>26.5</v>
      </c>
      <c r="F11" s="188"/>
      <c r="G11" s="191"/>
      <c r="H11" s="192"/>
      <c r="I11" s="192"/>
      <c r="J11" s="117"/>
    </row>
    <row r="12" spans="1:10" s="106" customFormat="1" ht="17.25" customHeight="1">
      <c r="A12" s="116" t="s">
        <v>79</v>
      </c>
      <c r="B12" s="116"/>
      <c r="C12" s="116" t="s">
        <v>80</v>
      </c>
      <c r="D12" s="188">
        <f t="shared" si="0"/>
        <v>5.6</v>
      </c>
      <c r="E12" s="188">
        <f>SUM(E13)</f>
        <v>5.6</v>
      </c>
      <c r="F12" s="188"/>
      <c r="G12" s="191"/>
      <c r="H12" s="192"/>
      <c r="I12" s="192"/>
      <c r="J12" s="117"/>
    </row>
    <row r="13" spans="1:10" s="106" customFormat="1" ht="17.25" customHeight="1">
      <c r="A13" s="116" t="s">
        <v>81</v>
      </c>
      <c r="B13" s="116"/>
      <c r="C13" s="116" t="s">
        <v>78</v>
      </c>
      <c r="D13" s="188">
        <f t="shared" si="0"/>
        <v>5.6</v>
      </c>
      <c r="E13" s="188">
        <v>5.6</v>
      </c>
      <c r="F13" s="188"/>
      <c r="G13" s="191"/>
      <c r="H13" s="192"/>
      <c r="I13" s="192"/>
      <c r="J13" s="117"/>
    </row>
    <row r="14" spans="1:10" s="106" customFormat="1" ht="17.25" customHeight="1">
      <c r="A14" s="116" t="s">
        <v>82</v>
      </c>
      <c r="B14" s="116"/>
      <c r="C14" s="116" t="s">
        <v>83</v>
      </c>
      <c r="D14" s="188">
        <v>572.5</v>
      </c>
      <c r="E14" s="193">
        <v>130.1</v>
      </c>
      <c r="F14" s="193">
        <f>F15+F16+F17</f>
        <v>442.4</v>
      </c>
      <c r="G14" s="191"/>
      <c r="H14" s="192"/>
      <c r="I14" s="192"/>
      <c r="J14" s="117"/>
    </row>
    <row r="15" spans="1:10" s="106" customFormat="1" ht="17.25" customHeight="1">
      <c r="A15" s="116" t="s">
        <v>84</v>
      </c>
      <c r="B15" s="116"/>
      <c r="C15" s="116" t="s">
        <v>78</v>
      </c>
      <c r="D15" s="188">
        <v>181.4</v>
      </c>
      <c r="E15" s="188">
        <v>49.9</v>
      </c>
      <c r="F15" s="188">
        <v>131.5</v>
      </c>
      <c r="G15" s="191"/>
      <c r="H15" s="192"/>
      <c r="I15" s="192"/>
      <c r="J15" s="117"/>
    </row>
    <row r="16" spans="1:10" s="106" customFormat="1" ht="17.25" customHeight="1">
      <c r="A16" s="116" t="s">
        <v>85</v>
      </c>
      <c r="B16" s="116"/>
      <c r="C16" s="116" t="s">
        <v>86</v>
      </c>
      <c r="D16" s="188">
        <f>SUM(E16:F16)</f>
        <v>136.4</v>
      </c>
      <c r="E16" s="188"/>
      <c r="F16" s="188">
        <v>136.4</v>
      </c>
      <c r="G16" s="191"/>
      <c r="H16" s="192"/>
      <c r="I16" s="192"/>
      <c r="J16" s="117"/>
    </row>
    <row r="17" spans="1:10" s="106" customFormat="1" ht="17.25" customHeight="1">
      <c r="A17" s="116" t="s">
        <v>87</v>
      </c>
      <c r="B17" s="116"/>
      <c r="C17" s="116" t="s">
        <v>88</v>
      </c>
      <c r="D17" s="188">
        <f t="shared" si="0"/>
        <v>254.7</v>
      </c>
      <c r="E17" s="188">
        <v>80.2</v>
      </c>
      <c r="F17" s="188">
        <v>174.5</v>
      </c>
      <c r="G17" s="191"/>
      <c r="H17" s="192"/>
      <c r="I17" s="192"/>
      <c r="J17" s="117"/>
    </row>
    <row r="18" spans="1:10" s="106" customFormat="1" ht="17.25" customHeight="1">
      <c r="A18" s="116" t="s">
        <v>89</v>
      </c>
      <c r="B18" s="116"/>
      <c r="C18" s="116" t="s">
        <v>90</v>
      </c>
      <c r="D18" s="188">
        <f t="shared" si="0"/>
        <v>106.5</v>
      </c>
      <c r="E18" s="188">
        <f>SUM(E19:E20)</f>
        <v>56.5</v>
      </c>
      <c r="F18" s="188">
        <f>SUM(F19:F20)</f>
        <v>50</v>
      </c>
      <c r="G18" s="191"/>
      <c r="H18" s="192"/>
      <c r="I18" s="192"/>
      <c r="J18" s="117"/>
    </row>
    <row r="19" spans="1:10" s="106" customFormat="1" ht="17.25" customHeight="1">
      <c r="A19" s="116" t="s">
        <v>91</v>
      </c>
      <c r="B19" s="116"/>
      <c r="C19" s="116" t="s">
        <v>78</v>
      </c>
      <c r="D19" s="188">
        <f t="shared" si="0"/>
        <v>56.5</v>
      </c>
      <c r="E19" s="188">
        <v>56.5</v>
      </c>
      <c r="F19" s="188"/>
      <c r="G19" s="191"/>
      <c r="H19" s="192"/>
      <c r="I19" s="192"/>
      <c r="J19" s="117"/>
    </row>
    <row r="20" spans="1:10" s="106" customFormat="1" ht="17.25" customHeight="1">
      <c r="A20" s="116" t="s">
        <v>92</v>
      </c>
      <c r="B20" s="116"/>
      <c r="C20" s="116" t="s">
        <v>93</v>
      </c>
      <c r="D20" s="188">
        <f t="shared" si="0"/>
        <v>50</v>
      </c>
      <c r="E20" s="193"/>
      <c r="F20" s="193">
        <v>50</v>
      </c>
      <c r="G20" s="191"/>
      <c r="H20" s="192"/>
      <c r="I20" s="192"/>
      <c r="J20" s="117"/>
    </row>
    <row r="21" spans="1:10" s="106" customFormat="1" ht="17.25" customHeight="1">
      <c r="A21" s="116" t="s">
        <v>94</v>
      </c>
      <c r="B21" s="116"/>
      <c r="C21" s="116" t="s">
        <v>95</v>
      </c>
      <c r="D21" s="188">
        <f t="shared" si="0"/>
        <v>10.6</v>
      </c>
      <c r="E21" s="188">
        <f>SUM(E22)</f>
        <v>10.6</v>
      </c>
      <c r="F21" s="188"/>
      <c r="G21" s="191"/>
      <c r="H21" s="192"/>
      <c r="I21" s="192"/>
      <c r="J21" s="117"/>
    </row>
    <row r="22" spans="1:10" s="106" customFormat="1" ht="17.25" customHeight="1">
      <c r="A22" s="116" t="s">
        <v>96</v>
      </c>
      <c r="B22" s="116"/>
      <c r="C22" s="116" t="s">
        <v>78</v>
      </c>
      <c r="D22" s="188">
        <f t="shared" si="0"/>
        <v>10.6</v>
      </c>
      <c r="E22" s="188">
        <v>10.6</v>
      </c>
      <c r="F22" s="188"/>
      <c r="G22" s="191"/>
      <c r="H22" s="192"/>
      <c r="I22" s="192"/>
      <c r="J22" s="117"/>
    </row>
    <row r="23" spans="1:10" s="106" customFormat="1" ht="17.25" customHeight="1">
      <c r="A23" s="116" t="s">
        <v>97</v>
      </c>
      <c r="B23" s="116"/>
      <c r="C23" s="116" t="s">
        <v>98</v>
      </c>
      <c r="D23" s="188">
        <f t="shared" si="0"/>
        <v>12.6</v>
      </c>
      <c r="E23" s="188">
        <v>12.6</v>
      </c>
      <c r="F23" s="188"/>
      <c r="G23" s="191"/>
      <c r="H23" s="192"/>
      <c r="I23" s="192"/>
      <c r="J23" s="117"/>
    </row>
    <row r="24" spans="1:10" s="106" customFormat="1" ht="17.25" customHeight="1">
      <c r="A24" s="116" t="s">
        <v>99</v>
      </c>
      <c r="B24" s="116"/>
      <c r="C24" s="116" t="s">
        <v>78</v>
      </c>
      <c r="D24" s="188">
        <f t="shared" si="0"/>
        <v>12.6</v>
      </c>
      <c r="E24" s="188">
        <v>12.6</v>
      </c>
      <c r="F24" s="188"/>
      <c r="G24" s="191"/>
      <c r="H24" s="192"/>
      <c r="I24" s="192"/>
      <c r="J24" s="117"/>
    </row>
    <row r="25" spans="1:10" s="106" customFormat="1" ht="17.25" customHeight="1">
      <c r="A25" s="116" t="s">
        <v>100</v>
      </c>
      <c r="B25" s="116"/>
      <c r="C25" s="116" t="s">
        <v>101</v>
      </c>
      <c r="D25" s="188">
        <f t="shared" si="0"/>
        <v>119</v>
      </c>
      <c r="E25" s="188">
        <f>SUM(E26)</f>
        <v>57</v>
      </c>
      <c r="F25" s="188">
        <v>62</v>
      </c>
      <c r="G25" s="191"/>
      <c r="H25" s="192"/>
      <c r="I25" s="192"/>
      <c r="J25" s="117"/>
    </row>
    <row r="26" spans="1:10" s="106" customFormat="1" ht="17.25" customHeight="1">
      <c r="A26" s="116" t="s">
        <v>102</v>
      </c>
      <c r="B26" s="116"/>
      <c r="C26" s="116" t="s">
        <v>78</v>
      </c>
      <c r="D26" s="188">
        <f t="shared" si="0"/>
        <v>119</v>
      </c>
      <c r="E26" s="193">
        <v>57</v>
      </c>
      <c r="F26" s="193">
        <v>62</v>
      </c>
      <c r="G26" s="191"/>
      <c r="H26" s="192"/>
      <c r="I26" s="192"/>
      <c r="J26" s="117"/>
    </row>
    <row r="27" spans="1:10" s="106" customFormat="1" ht="17.25" customHeight="1">
      <c r="A27" s="116" t="s">
        <v>103</v>
      </c>
      <c r="B27" s="116"/>
      <c r="C27" s="116" t="s">
        <v>104</v>
      </c>
      <c r="D27" s="188">
        <f t="shared" si="0"/>
        <v>50</v>
      </c>
      <c r="E27" s="188">
        <v>30</v>
      </c>
      <c r="F27" s="188">
        <v>20</v>
      </c>
      <c r="G27" s="191"/>
      <c r="H27" s="192"/>
      <c r="I27" s="192"/>
      <c r="J27" s="117"/>
    </row>
    <row r="28" spans="1:10" s="106" customFormat="1" ht="17.25" customHeight="1">
      <c r="A28" s="116" t="s">
        <v>105</v>
      </c>
      <c r="B28" s="116"/>
      <c r="C28" s="116" t="s">
        <v>78</v>
      </c>
      <c r="D28" s="188">
        <f t="shared" si="0"/>
        <v>50</v>
      </c>
      <c r="E28" s="188">
        <v>30</v>
      </c>
      <c r="F28" s="188">
        <v>20</v>
      </c>
      <c r="G28" s="191"/>
      <c r="H28" s="192"/>
      <c r="I28" s="192"/>
      <c r="J28" s="117"/>
    </row>
    <row r="29" spans="1:10" s="106" customFormat="1" ht="17.25" customHeight="1">
      <c r="A29" s="116" t="s">
        <v>106</v>
      </c>
      <c r="B29" s="116"/>
      <c r="C29" s="116" t="s">
        <v>107</v>
      </c>
      <c r="D29" s="188">
        <f t="shared" si="0"/>
        <v>18.5</v>
      </c>
      <c r="E29" s="188">
        <v>18.5</v>
      </c>
      <c r="F29" s="188"/>
      <c r="G29" s="191"/>
      <c r="H29" s="192"/>
      <c r="I29" s="192"/>
      <c r="J29" s="117"/>
    </row>
    <row r="30" spans="1:10" s="106" customFormat="1" ht="17.25" customHeight="1">
      <c r="A30" s="116" t="s">
        <v>108</v>
      </c>
      <c r="B30" s="116"/>
      <c r="C30" s="116" t="s">
        <v>109</v>
      </c>
      <c r="D30" s="188">
        <f t="shared" si="0"/>
        <v>18.5</v>
      </c>
      <c r="E30" s="188">
        <v>18.5</v>
      </c>
      <c r="F30" s="188"/>
      <c r="G30" s="191"/>
      <c r="H30" s="192"/>
      <c r="I30" s="192"/>
      <c r="J30" s="117"/>
    </row>
    <row r="31" spans="1:10" s="106" customFormat="1" ht="17.25" customHeight="1">
      <c r="A31" s="116" t="s">
        <v>110</v>
      </c>
      <c r="B31" s="116"/>
      <c r="C31" s="116" t="s">
        <v>111</v>
      </c>
      <c r="D31" s="188">
        <f t="shared" si="0"/>
        <v>3.5</v>
      </c>
      <c r="E31" s="188">
        <f>SUM(E32)</f>
        <v>3.5</v>
      </c>
      <c r="F31" s="188"/>
      <c r="G31" s="191"/>
      <c r="H31" s="192"/>
      <c r="I31" s="192"/>
      <c r="J31" s="117"/>
    </row>
    <row r="32" spans="1:10" s="106" customFormat="1" ht="17.25" customHeight="1">
      <c r="A32" s="116" t="s">
        <v>112</v>
      </c>
      <c r="B32" s="116"/>
      <c r="C32" s="116" t="s">
        <v>78</v>
      </c>
      <c r="D32" s="188">
        <f t="shared" si="0"/>
        <v>3.5</v>
      </c>
      <c r="E32" s="193">
        <v>3.5</v>
      </c>
      <c r="F32" s="193"/>
      <c r="G32" s="191"/>
      <c r="H32" s="192"/>
      <c r="I32" s="192"/>
      <c r="J32" s="117"/>
    </row>
    <row r="33" spans="1:10" s="106" customFormat="1" ht="17.25" customHeight="1">
      <c r="A33" s="116" t="s">
        <v>113</v>
      </c>
      <c r="B33" s="116"/>
      <c r="C33" s="116" t="s">
        <v>24</v>
      </c>
      <c r="D33" s="188">
        <f t="shared" si="0"/>
        <v>42.6</v>
      </c>
      <c r="E33" s="188">
        <v>42.6</v>
      </c>
      <c r="F33" s="188"/>
      <c r="G33" s="191"/>
      <c r="H33" s="192"/>
      <c r="I33" s="192"/>
      <c r="J33" s="117"/>
    </row>
    <row r="34" spans="1:10" s="106" customFormat="1" ht="17.25" customHeight="1">
      <c r="A34" s="116" t="s">
        <v>114</v>
      </c>
      <c r="B34" s="116"/>
      <c r="C34" s="116" t="s">
        <v>115</v>
      </c>
      <c r="D34" s="188">
        <f t="shared" si="0"/>
        <v>42.6</v>
      </c>
      <c r="E34" s="188">
        <v>42.6</v>
      </c>
      <c r="F34" s="188"/>
      <c r="G34" s="191"/>
      <c r="H34" s="192"/>
      <c r="I34" s="192"/>
      <c r="J34" s="117"/>
    </row>
    <row r="35" spans="1:10" s="106" customFormat="1" ht="17.25" customHeight="1">
      <c r="A35" s="116" t="s">
        <v>116</v>
      </c>
      <c r="B35" s="116"/>
      <c r="C35" s="116" t="s">
        <v>78</v>
      </c>
      <c r="D35" s="188">
        <f t="shared" si="0"/>
        <v>42.6</v>
      </c>
      <c r="E35" s="188">
        <v>42.6</v>
      </c>
      <c r="F35" s="188"/>
      <c r="G35" s="191"/>
      <c r="H35" s="192"/>
      <c r="I35" s="192"/>
      <c r="J35" s="117"/>
    </row>
    <row r="36" spans="1:10" s="106" customFormat="1" ht="17.25" customHeight="1">
      <c r="A36" s="116" t="s">
        <v>117</v>
      </c>
      <c r="B36" s="116"/>
      <c r="C36" s="116" t="s">
        <v>28</v>
      </c>
      <c r="D36" s="188">
        <f aca="true" t="shared" si="1" ref="D36:D42">E36+F36</f>
        <v>337.62</v>
      </c>
      <c r="E36" s="188">
        <f>SUM(E37)</f>
        <v>176.1</v>
      </c>
      <c r="F36" s="188">
        <v>161.52</v>
      </c>
      <c r="G36" s="191"/>
      <c r="H36" s="192"/>
      <c r="I36" s="192"/>
      <c r="J36" s="117"/>
    </row>
    <row r="37" spans="1:10" s="106" customFormat="1" ht="17.25" customHeight="1">
      <c r="A37" s="116" t="s">
        <v>118</v>
      </c>
      <c r="B37" s="116"/>
      <c r="C37" s="116" t="s">
        <v>119</v>
      </c>
      <c r="D37" s="188">
        <f t="shared" si="1"/>
        <v>337.62</v>
      </c>
      <c r="E37" s="188">
        <f>SUM(E38)</f>
        <v>176.1</v>
      </c>
      <c r="F37" s="188">
        <v>161.52</v>
      </c>
      <c r="G37" s="191"/>
      <c r="H37" s="192"/>
      <c r="I37" s="192"/>
      <c r="J37" s="117"/>
    </row>
    <row r="38" spans="1:10" s="106" customFormat="1" ht="17.25" customHeight="1">
      <c r="A38" s="116" t="s">
        <v>120</v>
      </c>
      <c r="B38" s="116"/>
      <c r="C38" s="116" t="s">
        <v>121</v>
      </c>
      <c r="D38" s="188">
        <f t="shared" si="1"/>
        <v>337.62</v>
      </c>
      <c r="E38" s="193">
        <v>176.1</v>
      </c>
      <c r="F38" s="193">
        <v>161.52</v>
      </c>
      <c r="G38" s="191"/>
      <c r="H38" s="192"/>
      <c r="I38" s="192"/>
      <c r="J38" s="117"/>
    </row>
    <row r="39" spans="1:10" s="106" customFormat="1" ht="17.25" customHeight="1">
      <c r="A39" s="116" t="s">
        <v>122</v>
      </c>
      <c r="B39" s="116"/>
      <c r="C39" s="116" t="s">
        <v>123</v>
      </c>
      <c r="D39" s="188">
        <f t="shared" si="1"/>
        <v>18.3</v>
      </c>
      <c r="E39" s="188">
        <f>SUM(E40)</f>
        <v>18.3</v>
      </c>
      <c r="F39" s="188"/>
      <c r="G39" s="191"/>
      <c r="H39" s="192"/>
      <c r="I39" s="192"/>
      <c r="J39" s="117"/>
    </row>
    <row r="40" spans="1:10" s="106" customFormat="1" ht="17.25" customHeight="1">
      <c r="A40" s="116" t="s">
        <v>124</v>
      </c>
      <c r="B40" s="116"/>
      <c r="C40" s="116" t="s">
        <v>125</v>
      </c>
      <c r="D40" s="188">
        <f t="shared" si="1"/>
        <v>18.3</v>
      </c>
      <c r="E40" s="188">
        <f>SUM(E41)</f>
        <v>18.3</v>
      </c>
      <c r="F40" s="188"/>
      <c r="G40" s="191"/>
      <c r="H40" s="192"/>
      <c r="I40" s="192"/>
      <c r="J40" s="117"/>
    </row>
    <row r="41" spans="1:10" s="106" customFormat="1" ht="17.25" customHeight="1">
      <c r="A41" s="116" t="s">
        <v>126</v>
      </c>
      <c r="B41" s="116"/>
      <c r="C41" s="116" t="s">
        <v>78</v>
      </c>
      <c r="D41" s="188">
        <f t="shared" si="1"/>
        <v>18.3</v>
      </c>
      <c r="E41" s="188">
        <v>18.3</v>
      </c>
      <c r="F41" s="188"/>
      <c r="G41" s="191"/>
      <c r="H41" s="192"/>
      <c r="I41" s="192"/>
      <c r="J41" s="117"/>
    </row>
    <row r="42" spans="1:10" s="106" customFormat="1" ht="17.25" customHeight="1">
      <c r="A42" s="116" t="s">
        <v>127</v>
      </c>
      <c r="B42" s="116"/>
      <c r="C42" s="116" t="s">
        <v>128</v>
      </c>
      <c r="D42" s="188">
        <f t="shared" si="1"/>
        <v>65.2</v>
      </c>
      <c r="E42" s="188">
        <f>E43+E45</f>
        <v>31.6</v>
      </c>
      <c r="F42" s="188">
        <f>F43+F45</f>
        <v>33.6</v>
      </c>
      <c r="G42" s="191"/>
      <c r="H42" s="192"/>
      <c r="I42" s="192"/>
      <c r="J42" s="117"/>
    </row>
    <row r="43" spans="1:10" s="106" customFormat="1" ht="17.25" customHeight="1">
      <c r="A43" s="116" t="s">
        <v>129</v>
      </c>
      <c r="B43" s="116"/>
      <c r="C43" s="116" t="s">
        <v>130</v>
      </c>
      <c r="D43" s="188">
        <f aca="true" t="shared" si="2" ref="D43:D57">E43+F43</f>
        <v>15</v>
      </c>
      <c r="E43" s="188">
        <f>SUM(E44)</f>
        <v>15</v>
      </c>
      <c r="F43" s="188"/>
      <c r="G43" s="191"/>
      <c r="H43" s="192"/>
      <c r="I43" s="192"/>
      <c r="J43" s="117"/>
    </row>
    <row r="44" spans="1:10" s="106" customFormat="1" ht="17.25" customHeight="1">
      <c r="A44" s="116" t="s">
        <v>131</v>
      </c>
      <c r="B44" s="116"/>
      <c r="C44" s="116" t="s">
        <v>78</v>
      </c>
      <c r="D44" s="188">
        <f t="shared" si="2"/>
        <v>15</v>
      </c>
      <c r="E44" s="193">
        <v>15</v>
      </c>
      <c r="F44" s="193"/>
      <c r="G44" s="191"/>
      <c r="H44" s="192"/>
      <c r="I44" s="192"/>
      <c r="J44" s="117"/>
    </row>
    <row r="45" spans="1:10" s="106" customFormat="1" ht="17.25" customHeight="1">
      <c r="A45" s="116" t="s">
        <v>132</v>
      </c>
      <c r="B45" s="116"/>
      <c r="C45" s="116" t="s">
        <v>133</v>
      </c>
      <c r="D45" s="188">
        <f t="shared" si="2"/>
        <v>50.2</v>
      </c>
      <c r="E45" s="188">
        <f>SUM(E46)</f>
        <v>16.6</v>
      </c>
      <c r="F45" s="188">
        <f>SUM(F46)</f>
        <v>33.6</v>
      </c>
      <c r="G45" s="191"/>
      <c r="H45" s="192"/>
      <c r="I45" s="192"/>
      <c r="J45" s="117"/>
    </row>
    <row r="46" spans="1:10" s="106" customFormat="1" ht="17.25" customHeight="1">
      <c r="A46" s="116" t="s">
        <v>134</v>
      </c>
      <c r="B46" s="116"/>
      <c r="C46" s="116" t="s">
        <v>78</v>
      </c>
      <c r="D46" s="188">
        <f t="shared" si="2"/>
        <v>50.2</v>
      </c>
      <c r="E46" s="188">
        <v>16.6</v>
      </c>
      <c r="F46" s="188">
        <f>28.5+65.2-60.1</f>
        <v>33.6</v>
      </c>
      <c r="G46" s="191"/>
      <c r="H46" s="192"/>
      <c r="I46" s="192"/>
      <c r="J46" s="117"/>
    </row>
    <row r="47" spans="1:10" s="106" customFormat="1" ht="17.25" customHeight="1">
      <c r="A47" s="116" t="s">
        <v>135</v>
      </c>
      <c r="B47" s="116"/>
      <c r="C47" s="116" t="s">
        <v>136</v>
      </c>
      <c r="D47" s="188">
        <f t="shared" si="2"/>
        <v>362.3</v>
      </c>
      <c r="E47" s="188">
        <f>E48+E52+E54+E56</f>
        <v>103.7</v>
      </c>
      <c r="F47" s="188">
        <f>F48+F52+F54+F56</f>
        <v>258.6</v>
      </c>
      <c r="G47" s="191"/>
      <c r="H47" s="192"/>
      <c r="I47" s="192"/>
      <c r="J47" s="117"/>
    </row>
    <row r="48" spans="1:10" s="106" customFormat="1" ht="17.25" customHeight="1">
      <c r="A48" s="116" t="s">
        <v>137</v>
      </c>
      <c r="B48" s="116"/>
      <c r="C48" s="116" t="s">
        <v>138</v>
      </c>
      <c r="D48" s="188">
        <f t="shared" si="2"/>
        <v>206.89999999999998</v>
      </c>
      <c r="E48" s="188">
        <f>SUM(E49:E51)</f>
        <v>62.7</v>
      </c>
      <c r="F48" s="188">
        <f>SUM(F49:F51)</f>
        <v>144.2</v>
      </c>
      <c r="G48" s="191"/>
      <c r="H48" s="192"/>
      <c r="I48" s="192"/>
      <c r="J48" s="117"/>
    </row>
    <row r="49" spans="1:10" s="106" customFormat="1" ht="17.25" customHeight="1">
      <c r="A49" s="116" t="s">
        <v>139</v>
      </c>
      <c r="B49" s="116"/>
      <c r="C49" s="116" t="s">
        <v>140</v>
      </c>
      <c r="D49" s="188">
        <f t="shared" si="2"/>
        <v>51.2</v>
      </c>
      <c r="E49" s="188">
        <v>45</v>
      </c>
      <c r="F49" s="188">
        <v>6.2</v>
      </c>
      <c r="G49" s="191"/>
      <c r="H49" s="192"/>
      <c r="I49" s="192"/>
      <c r="J49" s="117"/>
    </row>
    <row r="50" spans="1:10" s="106" customFormat="1" ht="17.25" customHeight="1">
      <c r="A50" s="116" t="s">
        <v>141</v>
      </c>
      <c r="B50" s="116"/>
      <c r="C50" s="116" t="s">
        <v>142</v>
      </c>
      <c r="D50" s="188">
        <f t="shared" si="2"/>
        <v>138</v>
      </c>
      <c r="E50" s="188"/>
      <c r="F50" s="188">
        <v>138</v>
      </c>
      <c r="G50" s="191"/>
      <c r="H50" s="192"/>
      <c r="I50" s="192"/>
      <c r="J50" s="117"/>
    </row>
    <row r="51" spans="1:10" s="106" customFormat="1" ht="17.25" customHeight="1">
      <c r="A51" s="116" t="s">
        <v>143</v>
      </c>
      <c r="B51" s="116"/>
      <c r="C51" s="116" t="s">
        <v>144</v>
      </c>
      <c r="D51" s="188">
        <f t="shared" si="2"/>
        <v>17.7</v>
      </c>
      <c r="E51" s="188">
        <v>17.7</v>
      </c>
      <c r="F51" s="188"/>
      <c r="G51" s="191"/>
      <c r="H51" s="192"/>
      <c r="I51" s="192"/>
      <c r="J51" s="117"/>
    </row>
    <row r="52" spans="1:10" s="106" customFormat="1" ht="17.25" customHeight="1">
      <c r="A52" s="116" t="s">
        <v>145</v>
      </c>
      <c r="B52" s="116"/>
      <c r="C52" s="116" t="s">
        <v>146</v>
      </c>
      <c r="D52" s="188">
        <f t="shared" si="2"/>
        <v>15</v>
      </c>
      <c r="E52" s="193">
        <f>SUM(E53)</f>
        <v>15</v>
      </c>
      <c r="F52" s="193"/>
      <c r="G52" s="191"/>
      <c r="H52" s="192"/>
      <c r="I52" s="192"/>
      <c r="J52" s="117"/>
    </row>
    <row r="53" spans="1:10" s="106" customFormat="1" ht="17.25" customHeight="1">
      <c r="A53" s="116" t="s">
        <v>147</v>
      </c>
      <c r="B53" s="116"/>
      <c r="C53" s="116" t="s">
        <v>140</v>
      </c>
      <c r="D53" s="188">
        <f t="shared" si="2"/>
        <v>15</v>
      </c>
      <c r="E53" s="188">
        <v>15</v>
      </c>
      <c r="F53" s="188"/>
      <c r="G53" s="191"/>
      <c r="H53" s="192"/>
      <c r="I53" s="192"/>
      <c r="J53" s="117"/>
    </row>
    <row r="54" spans="1:10" s="106" customFormat="1" ht="17.25" customHeight="1">
      <c r="A54" s="116" t="s">
        <v>148</v>
      </c>
      <c r="B54" s="116"/>
      <c r="C54" s="116" t="s">
        <v>149</v>
      </c>
      <c r="D54" s="188">
        <f t="shared" si="2"/>
        <v>26</v>
      </c>
      <c r="E54" s="188">
        <f>SUM(E55)</f>
        <v>26</v>
      </c>
      <c r="F54" s="188"/>
      <c r="G54" s="191"/>
      <c r="H54" s="192"/>
      <c r="I54" s="192"/>
      <c r="J54" s="117"/>
    </row>
    <row r="55" spans="1:10" s="106" customFormat="1" ht="17.25" customHeight="1">
      <c r="A55" s="116" t="s">
        <v>150</v>
      </c>
      <c r="B55" s="116"/>
      <c r="C55" s="116" t="s">
        <v>140</v>
      </c>
      <c r="D55" s="188">
        <f t="shared" si="2"/>
        <v>26</v>
      </c>
      <c r="E55" s="188">
        <v>26</v>
      </c>
      <c r="F55" s="188"/>
      <c r="G55" s="191"/>
      <c r="H55" s="192"/>
      <c r="I55" s="192"/>
      <c r="J55" s="117"/>
    </row>
    <row r="56" spans="1:10" s="106" customFormat="1" ht="17.25" customHeight="1">
      <c r="A56" s="116" t="s">
        <v>151</v>
      </c>
      <c r="B56" s="116"/>
      <c r="C56" s="116" t="s">
        <v>152</v>
      </c>
      <c r="D56" s="188">
        <f t="shared" si="2"/>
        <v>114.4</v>
      </c>
      <c r="E56" s="194"/>
      <c r="F56" s="194">
        <f>SUM(F57)</f>
        <v>114.4</v>
      </c>
      <c r="G56" s="192"/>
      <c r="H56" s="192"/>
      <c r="I56" s="192"/>
      <c r="J56" s="117"/>
    </row>
    <row r="57" spans="1:10" s="106" customFormat="1" ht="17.25" customHeight="1">
      <c r="A57" s="116" t="s">
        <v>153</v>
      </c>
      <c r="B57" s="116"/>
      <c r="C57" s="116" t="s">
        <v>154</v>
      </c>
      <c r="D57" s="188">
        <f t="shared" si="2"/>
        <v>114.4</v>
      </c>
      <c r="E57" s="194"/>
      <c r="F57" s="194">
        <v>114.4</v>
      </c>
      <c r="G57" s="192"/>
      <c r="H57" s="192"/>
      <c r="I57" s="192"/>
      <c r="J57" s="117"/>
    </row>
    <row r="58" spans="1:9" ht="17.25" customHeight="1">
      <c r="A58" s="195"/>
      <c r="B58" s="195"/>
      <c r="C58" s="196"/>
      <c r="D58" s="196"/>
      <c r="E58" s="196"/>
      <c r="F58" s="196"/>
      <c r="G58" s="196"/>
      <c r="H58" s="196"/>
      <c r="I58" s="196"/>
    </row>
    <row r="59" spans="1:9" ht="17.25" customHeight="1">
      <c r="A59" s="196" t="s">
        <v>163</v>
      </c>
      <c r="B59" s="196"/>
      <c r="C59" s="196"/>
      <c r="D59" s="196"/>
      <c r="E59" s="196"/>
      <c r="F59" s="196"/>
      <c r="G59" s="196"/>
      <c r="H59" s="196"/>
      <c r="I59" s="196"/>
    </row>
    <row r="60" ht="14.25">
      <c r="A60" s="197"/>
    </row>
    <row r="61" ht="14.25">
      <c r="A61" s="198"/>
    </row>
    <row r="62" ht="14.25">
      <c r="A62" s="198"/>
    </row>
  </sheetData>
  <sheetProtection/>
  <mergeCells count="62">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9:I59"/>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selection activeCell="C8" sqref="C8:C24"/>
    </sheetView>
  </sheetViews>
  <sheetFormatPr defaultColWidth="9.00390625" defaultRowHeight="14.25"/>
  <cols>
    <col min="1" max="1" width="36.375" style="125" customWidth="1"/>
    <col min="2" max="2" width="4.00390625" style="125" customWidth="1"/>
    <col min="3" max="3" width="15.625" style="125" customWidth="1"/>
    <col min="4" max="4" width="35.75390625" style="125" customWidth="1"/>
    <col min="5" max="5" width="3.50390625" style="125" customWidth="1"/>
    <col min="6" max="6" width="15.625" style="125" customWidth="1"/>
    <col min="7" max="7" width="13.875" style="125" customWidth="1"/>
    <col min="8" max="8" width="15.625" style="125" customWidth="1"/>
    <col min="9" max="10" width="9.00390625" style="126" customWidth="1"/>
    <col min="11" max="16384" width="9.00390625" style="125" customWidth="1"/>
  </cols>
  <sheetData>
    <row r="1" ht="14.25">
      <c r="A1" s="127"/>
    </row>
    <row r="2" spans="1:10" s="123" customFormat="1" ht="18" customHeight="1">
      <c r="A2" s="128" t="s">
        <v>164</v>
      </c>
      <c r="B2" s="128"/>
      <c r="C2" s="128"/>
      <c r="D2" s="128"/>
      <c r="E2" s="128"/>
      <c r="F2" s="128"/>
      <c r="G2" s="128"/>
      <c r="H2" s="128"/>
      <c r="I2" s="171"/>
      <c r="J2" s="171"/>
    </row>
    <row r="3" spans="1:8" ht="9.75" customHeight="1">
      <c r="A3" s="129"/>
      <c r="B3" s="129"/>
      <c r="C3" s="129"/>
      <c r="D3" s="129"/>
      <c r="E3" s="129"/>
      <c r="F3" s="129"/>
      <c r="G3" s="129"/>
      <c r="H3" s="46" t="s">
        <v>165</v>
      </c>
    </row>
    <row r="4" spans="1:8" ht="15" customHeight="1">
      <c r="A4" s="8" t="s">
        <v>166</v>
      </c>
      <c r="B4" s="129"/>
      <c r="C4" s="129"/>
      <c r="D4" s="129"/>
      <c r="E4" s="129"/>
      <c r="F4" s="129"/>
      <c r="G4" s="129"/>
      <c r="H4" s="46" t="s">
        <v>3</v>
      </c>
    </row>
    <row r="5" spans="1:10" s="124" customFormat="1" ht="19.5" customHeight="1">
      <c r="A5" s="211" t="s">
        <v>4</v>
      </c>
      <c r="B5" s="131"/>
      <c r="C5" s="131"/>
      <c r="D5" s="212" t="s">
        <v>5</v>
      </c>
      <c r="E5" s="131"/>
      <c r="F5" s="132"/>
      <c r="G5" s="132"/>
      <c r="H5" s="133"/>
      <c r="I5" s="172"/>
      <c r="J5" s="172"/>
    </row>
    <row r="6" spans="1:10" s="124" customFormat="1" ht="31.5" customHeight="1">
      <c r="A6" s="213" t="s">
        <v>6</v>
      </c>
      <c r="B6" s="214" t="s">
        <v>7</v>
      </c>
      <c r="C6" s="136" t="s">
        <v>167</v>
      </c>
      <c r="D6" s="215" t="s">
        <v>6</v>
      </c>
      <c r="E6" s="214" t="s">
        <v>7</v>
      </c>
      <c r="F6" s="136" t="s">
        <v>57</v>
      </c>
      <c r="G6" s="137" t="s">
        <v>168</v>
      </c>
      <c r="H6" s="138" t="s">
        <v>169</v>
      </c>
      <c r="I6" s="172"/>
      <c r="J6" s="172"/>
    </row>
    <row r="7" spans="1:10" s="124" customFormat="1" ht="19.5" customHeight="1">
      <c r="A7" s="213" t="s">
        <v>9</v>
      </c>
      <c r="B7" s="136"/>
      <c r="C7" s="215" t="s">
        <v>10</v>
      </c>
      <c r="D7" s="215" t="s">
        <v>9</v>
      </c>
      <c r="E7" s="136"/>
      <c r="F7" s="139">
        <v>2</v>
      </c>
      <c r="G7" s="139">
        <v>3</v>
      </c>
      <c r="H7" s="140">
        <v>4</v>
      </c>
      <c r="I7" s="172"/>
      <c r="J7" s="172"/>
    </row>
    <row r="8" spans="1:10" s="124" customFormat="1" ht="19.5" customHeight="1">
      <c r="A8" s="217" t="s">
        <v>170</v>
      </c>
      <c r="B8" s="218" t="s">
        <v>10</v>
      </c>
      <c r="C8" s="143">
        <v>1751.32</v>
      </c>
      <c r="D8" s="219" t="s">
        <v>13</v>
      </c>
      <c r="E8" s="145">
        <v>15</v>
      </c>
      <c r="F8" s="146">
        <v>925.3</v>
      </c>
      <c r="G8" s="146">
        <v>925.3</v>
      </c>
      <c r="H8" s="147"/>
      <c r="I8" s="172"/>
      <c r="J8" s="172"/>
    </row>
    <row r="9" spans="1:10" s="124" customFormat="1" ht="19.5" customHeight="1">
      <c r="A9" s="148" t="s">
        <v>171</v>
      </c>
      <c r="B9" s="218" t="s">
        <v>11</v>
      </c>
      <c r="C9" s="143"/>
      <c r="D9" s="219" t="s">
        <v>16</v>
      </c>
      <c r="E9" s="145">
        <v>16</v>
      </c>
      <c r="F9" s="146"/>
      <c r="G9" s="146"/>
      <c r="H9" s="147"/>
      <c r="I9" s="172"/>
      <c r="J9" s="172"/>
    </row>
    <row r="10" spans="1:10" s="124" customFormat="1" ht="19.5" customHeight="1">
      <c r="A10" s="148"/>
      <c r="B10" s="218" t="s">
        <v>19</v>
      </c>
      <c r="C10" s="143"/>
      <c r="D10" s="219" t="s">
        <v>20</v>
      </c>
      <c r="E10" s="145">
        <v>17</v>
      </c>
      <c r="F10" s="146"/>
      <c r="G10" s="146"/>
      <c r="H10" s="147"/>
      <c r="I10" s="172"/>
      <c r="J10" s="172"/>
    </row>
    <row r="11" spans="1:10" s="124" customFormat="1" ht="19.5" customHeight="1">
      <c r="A11" s="148"/>
      <c r="B11" s="218" t="s">
        <v>23</v>
      </c>
      <c r="C11" s="143"/>
      <c r="D11" s="219" t="s">
        <v>24</v>
      </c>
      <c r="E11" s="145">
        <v>18</v>
      </c>
      <c r="F11" s="146">
        <v>42.6</v>
      </c>
      <c r="G11" s="146">
        <v>42.6</v>
      </c>
      <c r="H11" s="147"/>
      <c r="I11" s="172"/>
      <c r="J11" s="172"/>
    </row>
    <row r="12" spans="1:10" s="124" customFormat="1" ht="19.5" customHeight="1">
      <c r="A12" s="148"/>
      <c r="B12" s="218" t="s">
        <v>27</v>
      </c>
      <c r="C12" s="143"/>
      <c r="D12" s="219" t="s">
        <v>28</v>
      </c>
      <c r="E12" s="145">
        <v>19</v>
      </c>
      <c r="F12" s="146">
        <v>337.62</v>
      </c>
      <c r="G12" s="146">
        <v>337.62</v>
      </c>
      <c r="H12" s="147"/>
      <c r="I12" s="172"/>
      <c r="J12" s="172"/>
    </row>
    <row r="13" spans="1:10" s="124" customFormat="1" ht="19.5" customHeight="1">
      <c r="A13" s="148"/>
      <c r="B13" s="218" t="s">
        <v>31</v>
      </c>
      <c r="C13" s="143"/>
      <c r="D13" s="219" t="s">
        <v>32</v>
      </c>
      <c r="E13" s="145">
        <v>20</v>
      </c>
      <c r="F13" s="146"/>
      <c r="G13" s="146"/>
      <c r="H13" s="147"/>
      <c r="I13" s="172"/>
      <c r="J13" s="172"/>
    </row>
    <row r="14" spans="1:10" s="124" customFormat="1" ht="19.5" customHeight="1">
      <c r="A14" s="148"/>
      <c r="B14" s="218" t="s">
        <v>38</v>
      </c>
      <c r="C14" s="143"/>
      <c r="D14" s="144" t="s">
        <v>34</v>
      </c>
      <c r="E14" s="145">
        <v>21</v>
      </c>
      <c r="F14" s="146">
        <v>18.3</v>
      </c>
      <c r="G14" s="146">
        <v>18.3</v>
      </c>
      <c r="H14" s="147"/>
      <c r="I14" s="172"/>
      <c r="J14" s="172"/>
    </row>
    <row r="15" spans="1:10" s="124" customFormat="1" ht="19.5" customHeight="1">
      <c r="A15" s="141"/>
      <c r="B15" s="218" t="s">
        <v>41</v>
      </c>
      <c r="C15" s="143"/>
      <c r="D15" s="144" t="s">
        <v>35</v>
      </c>
      <c r="E15" s="145">
        <v>22</v>
      </c>
      <c r="F15" s="146">
        <v>65.2</v>
      </c>
      <c r="G15" s="146">
        <v>65.2</v>
      </c>
      <c r="H15" s="149"/>
      <c r="I15" s="172"/>
      <c r="J15" s="172"/>
    </row>
    <row r="16" spans="1:10" s="124" customFormat="1" ht="19.5" customHeight="1">
      <c r="A16" s="141"/>
      <c r="B16" s="142"/>
      <c r="C16" s="143"/>
      <c r="D16" s="144" t="s">
        <v>36</v>
      </c>
      <c r="E16" s="145">
        <v>23</v>
      </c>
      <c r="F16" s="146">
        <v>362.3</v>
      </c>
      <c r="G16" s="146">
        <v>362.3</v>
      </c>
      <c r="H16" s="149"/>
      <c r="I16" s="172"/>
      <c r="J16" s="172"/>
    </row>
    <row r="17" spans="1:10" s="124" customFormat="1" ht="19.5" customHeight="1">
      <c r="A17" s="141"/>
      <c r="B17" s="142"/>
      <c r="C17" s="143"/>
      <c r="D17" s="144" t="s">
        <v>37</v>
      </c>
      <c r="E17" s="145">
        <v>24</v>
      </c>
      <c r="F17" s="146"/>
      <c r="G17" s="146"/>
      <c r="H17" s="149"/>
      <c r="I17" s="172"/>
      <c r="J17" s="172"/>
    </row>
    <row r="18" spans="1:10" s="124" customFormat="1" ht="19.5" customHeight="1">
      <c r="A18" s="141"/>
      <c r="B18" s="142"/>
      <c r="C18" s="143"/>
      <c r="D18" s="144"/>
      <c r="E18" s="145"/>
      <c r="F18" s="146"/>
      <c r="G18" s="146"/>
      <c r="H18" s="149"/>
      <c r="I18" s="172"/>
      <c r="J18" s="172"/>
    </row>
    <row r="19" spans="1:10" s="124" customFormat="1" ht="19.5" customHeight="1">
      <c r="A19" s="220" t="s">
        <v>43</v>
      </c>
      <c r="B19" s="218" t="s">
        <v>44</v>
      </c>
      <c r="C19" s="143">
        <v>1751.32</v>
      </c>
      <c r="D19" s="221" t="s">
        <v>45</v>
      </c>
      <c r="E19" s="145">
        <v>23</v>
      </c>
      <c r="F19" s="152">
        <v>1751.32</v>
      </c>
      <c r="G19" s="145">
        <v>1751.32</v>
      </c>
      <c r="H19" s="153"/>
      <c r="I19" s="172"/>
      <c r="J19" s="172"/>
    </row>
    <row r="20" spans="1:10" s="124" customFormat="1" ht="19.5" customHeight="1">
      <c r="A20" s="154" t="s">
        <v>172</v>
      </c>
      <c r="B20" s="218" t="s">
        <v>48</v>
      </c>
      <c r="C20" s="143"/>
      <c r="D20" s="155" t="s">
        <v>173</v>
      </c>
      <c r="E20" s="145">
        <v>24</v>
      </c>
      <c r="F20" s="152"/>
      <c r="G20" s="145"/>
      <c r="H20" s="156"/>
      <c r="I20" s="172"/>
      <c r="J20" s="172"/>
    </row>
    <row r="21" spans="1:10" s="124" customFormat="1" ht="19.5" customHeight="1">
      <c r="A21" s="154" t="s">
        <v>174</v>
      </c>
      <c r="B21" s="218" t="s">
        <v>52</v>
      </c>
      <c r="C21" s="157"/>
      <c r="D21" s="158"/>
      <c r="E21" s="145">
        <v>25</v>
      </c>
      <c r="F21" s="152"/>
      <c r="G21" s="145"/>
      <c r="H21" s="156"/>
      <c r="I21" s="172"/>
      <c r="J21" s="172"/>
    </row>
    <row r="22" spans="1:10" s="124" customFormat="1" ht="19.5" customHeight="1">
      <c r="A22" s="159" t="s">
        <v>175</v>
      </c>
      <c r="B22" s="218" t="s">
        <v>55</v>
      </c>
      <c r="C22" s="160"/>
      <c r="D22" s="161"/>
      <c r="E22" s="145">
        <v>26</v>
      </c>
      <c r="F22" s="162"/>
      <c r="G22" s="145"/>
      <c r="H22" s="163"/>
      <c r="I22" s="172"/>
      <c r="J22" s="172"/>
    </row>
    <row r="23" spans="1:10" s="124" customFormat="1" ht="19.5" customHeight="1">
      <c r="A23" s="159"/>
      <c r="B23" s="218" t="s">
        <v>58</v>
      </c>
      <c r="C23" s="157"/>
      <c r="D23" s="161"/>
      <c r="E23" s="145">
        <v>27</v>
      </c>
      <c r="F23" s="162"/>
      <c r="G23" s="145"/>
      <c r="H23" s="163"/>
      <c r="I23" s="172"/>
      <c r="J23" s="172"/>
    </row>
    <row r="24" spans="1:8" ht="19.5" customHeight="1">
      <c r="A24" s="222" t="s">
        <v>57</v>
      </c>
      <c r="B24" s="218" t="s">
        <v>14</v>
      </c>
      <c r="C24" s="160">
        <v>1751.32</v>
      </c>
      <c r="D24" s="223" t="s">
        <v>57</v>
      </c>
      <c r="E24" s="145">
        <v>28</v>
      </c>
      <c r="F24" s="162">
        <v>1751.32</v>
      </c>
      <c r="G24" s="166">
        <v>1751.32</v>
      </c>
      <c r="H24" s="167"/>
    </row>
    <row r="25" spans="1:8" ht="29.25" customHeight="1">
      <c r="A25" s="168" t="s">
        <v>176</v>
      </c>
      <c r="B25" s="169"/>
      <c r="C25" s="169"/>
      <c r="D25" s="169"/>
      <c r="E25" s="169"/>
      <c r="F25" s="169"/>
      <c r="G25" s="170"/>
      <c r="H25" s="169"/>
    </row>
  </sheetData>
  <sheetProtection/>
  <mergeCells count="4">
    <mergeCell ref="A2:H2"/>
    <mergeCell ref="A5:C5"/>
    <mergeCell ref="D5:H5"/>
    <mergeCell ref="A25:H25"/>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workbookViewId="0" topLeftCell="A40">
      <selection activeCell="H55" sqref="H55"/>
    </sheetView>
  </sheetViews>
  <sheetFormatPr defaultColWidth="9.00390625" defaultRowHeight="14.25"/>
  <cols>
    <col min="1" max="2" width="4.625" style="5" customWidth="1"/>
    <col min="3" max="3" width="27.125" style="107" customWidth="1"/>
    <col min="4" max="4" width="23.375" style="5" customWidth="1"/>
    <col min="5" max="5" width="24.375" style="5" customWidth="1"/>
    <col min="6" max="6" width="25.125" style="5" customWidth="1"/>
    <col min="7" max="16384" width="9.00390625" style="5" customWidth="1"/>
  </cols>
  <sheetData>
    <row r="1" spans="1:6" s="1" customFormat="1" ht="30" customHeight="1">
      <c r="A1" s="6" t="s">
        <v>177</v>
      </c>
      <c r="B1" s="6"/>
      <c r="C1" s="6"/>
      <c r="D1" s="6"/>
      <c r="E1" s="6"/>
      <c r="F1" s="6"/>
    </row>
    <row r="2" spans="1:6" s="2" customFormat="1" ht="10.5" customHeight="1">
      <c r="A2" s="7"/>
      <c r="B2" s="7"/>
      <c r="C2" s="7"/>
      <c r="F2" s="46" t="s">
        <v>178</v>
      </c>
    </row>
    <row r="3" spans="1:6" s="2" customFormat="1" ht="15" customHeight="1">
      <c r="A3" s="8" t="s">
        <v>63</v>
      </c>
      <c r="B3" s="108" t="s">
        <v>64</v>
      </c>
      <c r="C3" s="108"/>
      <c r="D3" s="9"/>
      <c r="E3" s="9"/>
      <c r="F3" s="46" t="s">
        <v>3</v>
      </c>
    </row>
    <row r="4" spans="1:6" s="3" customFormat="1" ht="20.25" customHeight="1">
      <c r="A4" s="11" t="s">
        <v>179</v>
      </c>
      <c r="B4" s="12"/>
      <c r="C4" s="12"/>
      <c r="D4" s="13" t="s">
        <v>45</v>
      </c>
      <c r="E4" s="14" t="s">
        <v>180</v>
      </c>
      <c r="F4" s="47" t="s">
        <v>159</v>
      </c>
    </row>
    <row r="5" spans="1:6" s="3" customFormat="1" ht="24.75" customHeight="1">
      <c r="A5" s="17" t="s">
        <v>71</v>
      </c>
      <c r="B5" s="18"/>
      <c r="C5" s="18" t="s">
        <v>72</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73</v>
      </c>
      <c r="B8" s="24"/>
      <c r="C8" s="25"/>
      <c r="D8" s="18">
        <v>1</v>
      </c>
      <c r="E8" s="18">
        <v>2</v>
      </c>
      <c r="F8" s="50">
        <v>3</v>
      </c>
    </row>
    <row r="9" spans="1:7" s="105" customFormat="1" ht="17.25" customHeight="1">
      <c r="A9" s="231" t="s">
        <v>57</v>
      </c>
      <c r="B9" s="110"/>
      <c r="C9" s="111"/>
      <c r="D9" s="112">
        <f>E9+F9</f>
        <v>1751.32</v>
      </c>
      <c r="E9" s="112">
        <f>E10+E34+E37+E40+E43+E48</f>
        <v>723.2</v>
      </c>
      <c r="F9" s="112">
        <f>F10+F34+F37+F40+F43+F48</f>
        <v>1028.12</v>
      </c>
      <c r="G9" s="113"/>
    </row>
    <row r="10" spans="1:7" s="106" customFormat="1" ht="17.25" customHeight="1">
      <c r="A10" s="114">
        <v>201</v>
      </c>
      <c r="B10" s="115"/>
      <c r="C10" s="116" t="s">
        <v>74</v>
      </c>
      <c r="D10" s="112">
        <v>925.3</v>
      </c>
      <c r="E10" s="112">
        <v>350.9</v>
      </c>
      <c r="F10" s="112">
        <f>F11+F13+F15+F19+F22+F24+F26+F28+F30+F32</f>
        <v>574.4</v>
      </c>
      <c r="G10" s="117"/>
    </row>
    <row r="11" spans="1:7" s="106" customFormat="1" ht="17.25" customHeight="1">
      <c r="A11" s="114" t="s">
        <v>75</v>
      </c>
      <c r="B11" s="115"/>
      <c r="C11" s="116" t="s">
        <v>76</v>
      </c>
      <c r="D11" s="112">
        <f aca="true" t="shared" si="0" ref="D11:D36">E11+F11</f>
        <v>26.5</v>
      </c>
      <c r="E11" s="112">
        <v>26.5</v>
      </c>
      <c r="F11" s="112"/>
      <c r="G11" s="117"/>
    </row>
    <row r="12" spans="1:7" s="106" customFormat="1" ht="17.25" customHeight="1">
      <c r="A12" s="114" t="s">
        <v>77</v>
      </c>
      <c r="B12" s="115"/>
      <c r="C12" s="116" t="s">
        <v>78</v>
      </c>
      <c r="D12" s="112">
        <f t="shared" si="0"/>
        <v>26.5</v>
      </c>
      <c r="E12" s="112">
        <v>26.5</v>
      </c>
      <c r="F12" s="112"/>
      <c r="G12" s="117"/>
    </row>
    <row r="13" spans="1:7" s="106" customFormat="1" ht="17.25" customHeight="1">
      <c r="A13" s="114" t="s">
        <v>79</v>
      </c>
      <c r="B13" s="115"/>
      <c r="C13" s="116" t="s">
        <v>80</v>
      </c>
      <c r="D13" s="112">
        <f t="shared" si="0"/>
        <v>5.6</v>
      </c>
      <c r="E13" s="112">
        <f>SUM(E14)</f>
        <v>5.6</v>
      </c>
      <c r="F13" s="112"/>
      <c r="G13" s="117"/>
    </row>
    <row r="14" spans="1:7" s="106" customFormat="1" ht="17.25" customHeight="1">
      <c r="A14" s="114" t="s">
        <v>81</v>
      </c>
      <c r="B14" s="115"/>
      <c r="C14" s="116" t="s">
        <v>78</v>
      </c>
      <c r="D14" s="112">
        <f t="shared" si="0"/>
        <v>5.6</v>
      </c>
      <c r="E14" s="112">
        <v>5.6</v>
      </c>
      <c r="F14" s="112"/>
      <c r="G14" s="117"/>
    </row>
    <row r="15" spans="1:7" s="106" customFormat="1" ht="17.25" customHeight="1">
      <c r="A15" s="118" t="s">
        <v>82</v>
      </c>
      <c r="B15" s="119"/>
      <c r="C15" s="120" t="s">
        <v>83</v>
      </c>
      <c r="D15" s="112">
        <v>572.5</v>
      </c>
      <c r="E15" s="121">
        <v>130.1</v>
      </c>
      <c r="F15" s="121">
        <f>F16+F17+F18</f>
        <v>442.4</v>
      </c>
      <c r="G15" s="117"/>
    </row>
    <row r="16" spans="1:7" s="106" customFormat="1" ht="17.25" customHeight="1">
      <c r="A16" s="114" t="s">
        <v>84</v>
      </c>
      <c r="B16" s="115"/>
      <c r="C16" s="116" t="s">
        <v>78</v>
      </c>
      <c r="D16" s="112">
        <v>181.4</v>
      </c>
      <c r="E16" s="112">
        <v>49.9</v>
      </c>
      <c r="F16" s="112">
        <v>131.5</v>
      </c>
      <c r="G16" s="117"/>
    </row>
    <row r="17" spans="1:7" s="106" customFormat="1" ht="17.25" customHeight="1">
      <c r="A17" s="114" t="s">
        <v>85</v>
      </c>
      <c r="B17" s="115"/>
      <c r="C17" s="116" t="s">
        <v>86</v>
      </c>
      <c r="D17" s="112">
        <f>SUM(E17:F17)</f>
        <v>136.4</v>
      </c>
      <c r="E17" s="112"/>
      <c r="F17" s="112">
        <v>136.4</v>
      </c>
      <c r="G17" s="117"/>
    </row>
    <row r="18" spans="1:7" s="106" customFormat="1" ht="17.25" customHeight="1">
      <c r="A18" s="114" t="s">
        <v>87</v>
      </c>
      <c r="B18" s="115"/>
      <c r="C18" s="116" t="s">
        <v>88</v>
      </c>
      <c r="D18" s="112">
        <f t="shared" si="0"/>
        <v>254.7</v>
      </c>
      <c r="E18" s="112">
        <v>80.2</v>
      </c>
      <c r="F18" s="112">
        <v>174.5</v>
      </c>
      <c r="G18" s="117"/>
    </row>
    <row r="19" spans="1:7" s="106" customFormat="1" ht="17.25" customHeight="1">
      <c r="A19" s="114" t="s">
        <v>89</v>
      </c>
      <c r="B19" s="115"/>
      <c r="C19" s="116" t="s">
        <v>90</v>
      </c>
      <c r="D19" s="112">
        <f t="shared" si="0"/>
        <v>106.5</v>
      </c>
      <c r="E19" s="112">
        <f>SUM(E20:E21)</f>
        <v>56.5</v>
      </c>
      <c r="F19" s="112">
        <f>SUM(F20:F21)</f>
        <v>50</v>
      </c>
      <c r="G19" s="117"/>
    </row>
    <row r="20" spans="1:7" s="106" customFormat="1" ht="17.25" customHeight="1">
      <c r="A20" s="114" t="s">
        <v>91</v>
      </c>
      <c r="B20" s="115"/>
      <c r="C20" s="116" t="s">
        <v>78</v>
      </c>
      <c r="D20" s="112">
        <f t="shared" si="0"/>
        <v>56.5</v>
      </c>
      <c r="E20" s="112">
        <v>56.5</v>
      </c>
      <c r="F20" s="112"/>
      <c r="G20" s="117"/>
    </row>
    <row r="21" spans="1:7" s="106" customFormat="1" ht="17.25" customHeight="1">
      <c r="A21" s="118" t="s">
        <v>92</v>
      </c>
      <c r="B21" s="119"/>
      <c r="C21" s="120" t="s">
        <v>93</v>
      </c>
      <c r="D21" s="112">
        <f t="shared" si="0"/>
        <v>50</v>
      </c>
      <c r="E21" s="121"/>
      <c r="F21" s="121">
        <v>50</v>
      </c>
      <c r="G21" s="117"/>
    </row>
    <row r="22" spans="1:7" s="106" customFormat="1" ht="17.25" customHeight="1">
      <c r="A22" s="114" t="s">
        <v>94</v>
      </c>
      <c r="B22" s="115"/>
      <c r="C22" s="116" t="s">
        <v>95</v>
      </c>
      <c r="D22" s="112">
        <f t="shared" si="0"/>
        <v>10.6</v>
      </c>
      <c r="E22" s="112">
        <f>SUM(E23)</f>
        <v>10.6</v>
      </c>
      <c r="F22" s="112"/>
      <c r="G22" s="117"/>
    </row>
    <row r="23" spans="1:7" s="106" customFormat="1" ht="17.25" customHeight="1">
      <c r="A23" s="114" t="s">
        <v>96</v>
      </c>
      <c r="B23" s="115"/>
      <c r="C23" s="116" t="s">
        <v>78</v>
      </c>
      <c r="D23" s="112">
        <f t="shared" si="0"/>
        <v>10.6</v>
      </c>
      <c r="E23" s="112">
        <v>10.6</v>
      </c>
      <c r="F23" s="112"/>
      <c r="G23" s="117"/>
    </row>
    <row r="24" spans="1:7" s="106" customFormat="1" ht="17.25" customHeight="1">
      <c r="A24" s="114" t="s">
        <v>97</v>
      </c>
      <c r="B24" s="115"/>
      <c r="C24" s="116" t="s">
        <v>98</v>
      </c>
      <c r="D24" s="112">
        <f t="shared" si="0"/>
        <v>12.6</v>
      </c>
      <c r="E24" s="112">
        <v>12.6</v>
      </c>
      <c r="F24" s="112"/>
      <c r="G24" s="117"/>
    </row>
    <row r="25" spans="1:7" s="106" customFormat="1" ht="17.25" customHeight="1">
      <c r="A25" s="114" t="s">
        <v>99</v>
      </c>
      <c r="B25" s="115"/>
      <c r="C25" s="116" t="s">
        <v>78</v>
      </c>
      <c r="D25" s="112">
        <f t="shared" si="0"/>
        <v>12.6</v>
      </c>
      <c r="E25" s="112">
        <v>12.6</v>
      </c>
      <c r="F25" s="112"/>
      <c r="G25" s="117"/>
    </row>
    <row r="26" spans="1:7" s="106" customFormat="1" ht="17.25" customHeight="1">
      <c r="A26" s="114" t="s">
        <v>100</v>
      </c>
      <c r="B26" s="115"/>
      <c r="C26" s="116" t="s">
        <v>101</v>
      </c>
      <c r="D26" s="112">
        <f t="shared" si="0"/>
        <v>119</v>
      </c>
      <c r="E26" s="112">
        <f>SUM(E27)</f>
        <v>57</v>
      </c>
      <c r="F26" s="112">
        <v>62</v>
      </c>
      <c r="G26" s="117"/>
    </row>
    <row r="27" spans="1:7" s="106" customFormat="1" ht="17.25" customHeight="1">
      <c r="A27" s="118" t="s">
        <v>102</v>
      </c>
      <c r="B27" s="119"/>
      <c r="C27" s="120" t="s">
        <v>78</v>
      </c>
      <c r="D27" s="112">
        <f t="shared" si="0"/>
        <v>119</v>
      </c>
      <c r="E27" s="121">
        <v>57</v>
      </c>
      <c r="F27" s="121">
        <v>62</v>
      </c>
      <c r="G27" s="117"/>
    </row>
    <row r="28" spans="1:7" s="106" customFormat="1" ht="17.25" customHeight="1">
      <c r="A28" s="114" t="s">
        <v>103</v>
      </c>
      <c r="B28" s="115"/>
      <c r="C28" s="116" t="s">
        <v>104</v>
      </c>
      <c r="D28" s="112">
        <f t="shared" si="0"/>
        <v>50</v>
      </c>
      <c r="E28" s="112">
        <v>30</v>
      </c>
      <c r="F28" s="112">
        <v>20</v>
      </c>
      <c r="G28" s="117"/>
    </row>
    <row r="29" spans="1:7" s="106" customFormat="1" ht="17.25" customHeight="1">
      <c r="A29" s="114" t="s">
        <v>105</v>
      </c>
      <c r="B29" s="115"/>
      <c r="C29" s="116" t="s">
        <v>78</v>
      </c>
      <c r="D29" s="112">
        <f t="shared" si="0"/>
        <v>50</v>
      </c>
      <c r="E29" s="112">
        <v>30</v>
      </c>
      <c r="F29" s="112">
        <v>20</v>
      </c>
      <c r="G29" s="117"/>
    </row>
    <row r="30" spans="1:7" s="106" customFormat="1" ht="17.25" customHeight="1">
      <c r="A30" s="114" t="s">
        <v>106</v>
      </c>
      <c r="B30" s="115"/>
      <c r="C30" s="116" t="s">
        <v>107</v>
      </c>
      <c r="D30" s="112">
        <f t="shared" si="0"/>
        <v>18.5</v>
      </c>
      <c r="E30" s="112">
        <v>18.5</v>
      </c>
      <c r="F30" s="112"/>
      <c r="G30" s="117"/>
    </row>
    <row r="31" spans="1:7" s="106" customFormat="1" ht="17.25" customHeight="1">
      <c r="A31" s="114" t="s">
        <v>108</v>
      </c>
      <c r="B31" s="115"/>
      <c r="C31" s="116" t="s">
        <v>109</v>
      </c>
      <c r="D31" s="112">
        <f t="shared" si="0"/>
        <v>18.5</v>
      </c>
      <c r="E31" s="112">
        <v>18.5</v>
      </c>
      <c r="F31" s="112"/>
      <c r="G31" s="117"/>
    </row>
    <row r="32" spans="1:7" s="106" customFormat="1" ht="17.25" customHeight="1">
      <c r="A32" s="114" t="s">
        <v>110</v>
      </c>
      <c r="B32" s="115"/>
      <c r="C32" s="116" t="s">
        <v>111</v>
      </c>
      <c r="D32" s="112">
        <f t="shared" si="0"/>
        <v>3.5</v>
      </c>
      <c r="E32" s="112">
        <f>SUM(E33)</f>
        <v>3.5</v>
      </c>
      <c r="F32" s="112"/>
      <c r="G32" s="117"/>
    </row>
    <row r="33" spans="1:7" s="106" customFormat="1" ht="17.25" customHeight="1">
      <c r="A33" s="118" t="s">
        <v>112</v>
      </c>
      <c r="B33" s="119"/>
      <c r="C33" s="120" t="s">
        <v>78</v>
      </c>
      <c r="D33" s="112">
        <f t="shared" si="0"/>
        <v>3.5</v>
      </c>
      <c r="E33" s="121">
        <v>3.5</v>
      </c>
      <c r="F33" s="121"/>
      <c r="G33" s="117"/>
    </row>
    <row r="34" spans="1:7" s="106" customFormat="1" ht="17.25" customHeight="1">
      <c r="A34" s="114" t="s">
        <v>113</v>
      </c>
      <c r="B34" s="115"/>
      <c r="C34" s="116" t="s">
        <v>24</v>
      </c>
      <c r="D34" s="112">
        <f t="shared" si="0"/>
        <v>42.6</v>
      </c>
      <c r="E34" s="112">
        <v>42.6</v>
      </c>
      <c r="F34" s="112"/>
      <c r="G34" s="117"/>
    </row>
    <row r="35" spans="1:7" s="106" customFormat="1" ht="17.25" customHeight="1">
      <c r="A35" s="114" t="s">
        <v>114</v>
      </c>
      <c r="B35" s="115"/>
      <c r="C35" s="116" t="s">
        <v>115</v>
      </c>
      <c r="D35" s="112">
        <f t="shared" si="0"/>
        <v>42.6</v>
      </c>
      <c r="E35" s="112">
        <v>42.6</v>
      </c>
      <c r="F35" s="112"/>
      <c r="G35" s="117"/>
    </row>
    <row r="36" spans="1:7" s="106" customFormat="1" ht="17.25" customHeight="1">
      <c r="A36" s="114" t="s">
        <v>116</v>
      </c>
      <c r="B36" s="115"/>
      <c r="C36" s="116" t="s">
        <v>78</v>
      </c>
      <c r="D36" s="112">
        <f t="shared" si="0"/>
        <v>42.6</v>
      </c>
      <c r="E36" s="112">
        <v>42.6</v>
      </c>
      <c r="F36" s="112"/>
      <c r="G36" s="117"/>
    </row>
    <row r="37" spans="1:7" s="106" customFormat="1" ht="17.25" customHeight="1">
      <c r="A37" s="114" t="s">
        <v>117</v>
      </c>
      <c r="B37" s="115"/>
      <c r="C37" s="116" t="s">
        <v>28</v>
      </c>
      <c r="D37" s="112">
        <f aca="true" t="shared" si="1" ref="D37:D43">E37+F37</f>
        <v>337.62</v>
      </c>
      <c r="E37" s="112">
        <f>SUM(E38)</f>
        <v>176.1</v>
      </c>
      <c r="F37" s="112">
        <v>161.52</v>
      </c>
      <c r="G37" s="117"/>
    </row>
    <row r="38" spans="1:7" s="106" customFormat="1" ht="17.25" customHeight="1">
      <c r="A38" s="114" t="s">
        <v>118</v>
      </c>
      <c r="B38" s="115"/>
      <c r="C38" s="116" t="s">
        <v>119</v>
      </c>
      <c r="D38" s="112">
        <f t="shared" si="1"/>
        <v>337.62</v>
      </c>
      <c r="E38" s="112">
        <f>SUM(E39)</f>
        <v>176.1</v>
      </c>
      <c r="F38" s="112">
        <v>161.52</v>
      </c>
      <c r="G38" s="117"/>
    </row>
    <row r="39" spans="1:7" s="106" customFormat="1" ht="17.25" customHeight="1">
      <c r="A39" s="118" t="s">
        <v>120</v>
      </c>
      <c r="B39" s="119"/>
      <c r="C39" s="120" t="s">
        <v>121</v>
      </c>
      <c r="D39" s="112">
        <f t="shared" si="1"/>
        <v>337.62</v>
      </c>
      <c r="E39" s="121">
        <v>176.1</v>
      </c>
      <c r="F39" s="121">
        <v>161.52</v>
      </c>
      <c r="G39" s="117"/>
    </row>
    <row r="40" spans="1:7" s="106" customFormat="1" ht="17.25" customHeight="1">
      <c r="A40" s="114" t="s">
        <v>122</v>
      </c>
      <c r="B40" s="115"/>
      <c r="C40" s="116" t="s">
        <v>123</v>
      </c>
      <c r="D40" s="112">
        <f t="shared" si="1"/>
        <v>18.3</v>
      </c>
      <c r="E40" s="112">
        <f>SUM(E41)</f>
        <v>18.3</v>
      </c>
      <c r="F40" s="112"/>
      <c r="G40" s="117"/>
    </row>
    <row r="41" spans="1:7" s="106" customFormat="1" ht="17.25" customHeight="1">
      <c r="A41" s="114" t="s">
        <v>124</v>
      </c>
      <c r="B41" s="115"/>
      <c r="C41" s="116" t="s">
        <v>125</v>
      </c>
      <c r="D41" s="112">
        <f t="shared" si="1"/>
        <v>18.3</v>
      </c>
      <c r="E41" s="112">
        <f>SUM(E42)</f>
        <v>18.3</v>
      </c>
      <c r="F41" s="112"/>
      <c r="G41" s="117"/>
    </row>
    <row r="42" spans="1:7" s="106" customFormat="1" ht="17.25" customHeight="1">
      <c r="A42" s="114" t="s">
        <v>126</v>
      </c>
      <c r="B42" s="115"/>
      <c r="C42" s="116" t="s">
        <v>78</v>
      </c>
      <c r="D42" s="112">
        <f t="shared" si="1"/>
        <v>18.3</v>
      </c>
      <c r="E42" s="112">
        <v>18.3</v>
      </c>
      <c r="F42" s="112"/>
      <c r="G42" s="117"/>
    </row>
    <row r="43" spans="1:7" s="106" customFormat="1" ht="17.25" customHeight="1">
      <c r="A43" s="114" t="s">
        <v>127</v>
      </c>
      <c r="B43" s="115"/>
      <c r="C43" s="116" t="s">
        <v>128</v>
      </c>
      <c r="D43" s="112">
        <f t="shared" si="1"/>
        <v>65.2</v>
      </c>
      <c r="E43" s="112">
        <f>E44+E46</f>
        <v>31.6</v>
      </c>
      <c r="F43" s="112">
        <f>F44+F46</f>
        <v>33.6</v>
      </c>
      <c r="G43" s="117"/>
    </row>
    <row r="44" spans="1:7" s="106" customFormat="1" ht="17.25" customHeight="1">
      <c r="A44" s="114" t="s">
        <v>129</v>
      </c>
      <c r="B44" s="115"/>
      <c r="C44" s="116" t="s">
        <v>130</v>
      </c>
      <c r="D44" s="112">
        <f aca="true" t="shared" si="2" ref="D44:D58">E44+F44</f>
        <v>15</v>
      </c>
      <c r="E44" s="112">
        <f>SUM(E45)</f>
        <v>15</v>
      </c>
      <c r="F44" s="112"/>
      <c r="G44" s="117"/>
    </row>
    <row r="45" spans="1:7" s="106" customFormat="1" ht="17.25" customHeight="1">
      <c r="A45" s="118" t="s">
        <v>131</v>
      </c>
      <c r="B45" s="119"/>
      <c r="C45" s="120" t="s">
        <v>78</v>
      </c>
      <c r="D45" s="112">
        <f t="shared" si="2"/>
        <v>15</v>
      </c>
      <c r="E45" s="121">
        <v>15</v>
      </c>
      <c r="F45" s="121"/>
      <c r="G45" s="117"/>
    </row>
    <row r="46" spans="1:7" s="106" customFormat="1" ht="17.25" customHeight="1">
      <c r="A46" s="114" t="s">
        <v>132</v>
      </c>
      <c r="B46" s="115"/>
      <c r="C46" s="116" t="s">
        <v>133</v>
      </c>
      <c r="D46" s="112">
        <f t="shared" si="2"/>
        <v>50.2</v>
      </c>
      <c r="E46" s="112">
        <f>SUM(E47)</f>
        <v>16.6</v>
      </c>
      <c r="F46" s="112">
        <f>SUM(F47)</f>
        <v>33.6</v>
      </c>
      <c r="G46" s="117"/>
    </row>
    <row r="47" spans="1:7" s="106" customFormat="1" ht="17.25" customHeight="1">
      <c r="A47" s="114" t="s">
        <v>134</v>
      </c>
      <c r="B47" s="115"/>
      <c r="C47" s="116" t="s">
        <v>78</v>
      </c>
      <c r="D47" s="112">
        <f t="shared" si="2"/>
        <v>50.2</v>
      </c>
      <c r="E47" s="112">
        <v>16.6</v>
      </c>
      <c r="F47" s="112">
        <f>28.5+65.2-60.1</f>
        <v>33.6</v>
      </c>
      <c r="G47" s="117"/>
    </row>
    <row r="48" spans="1:7" s="106" customFormat="1" ht="17.25" customHeight="1">
      <c r="A48" s="118" t="s">
        <v>135</v>
      </c>
      <c r="B48" s="119"/>
      <c r="C48" s="116" t="s">
        <v>136</v>
      </c>
      <c r="D48" s="112">
        <f t="shared" si="2"/>
        <v>362.3</v>
      </c>
      <c r="E48" s="112">
        <f>E49+E53+E55+E57</f>
        <v>103.7</v>
      </c>
      <c r="F48" s="112">
        <f>F49+F53+F55+F57</f>
        <v>258.6</v>
      </c>
      <c r="G48" s="117"/>
    </row>
    <row r="49" spans="1:7" s="106" customFormat="1" ht="17.25" customHeight="1">
      <c r="A49" s="114" t="s">
        <v>137</v>
      </c>
      <c r="B49" s="115"/>
      <c r="C49" s="116" t="s">
        <v>138</v>
      </c>
      <c r="D49" s="112">
        <f t="shared" si="2"/>
        <v>206.89999999999998</v>
      </c>
      <c r="E49" s="112">
        <f>SUM(E50:E52)</f>
        <v>62.7</v>
      </c>
      <c r="F49" s="112">
        <f>SUM(F50:F52)</f>
        <v>144.2</v>
      </c>
      <c r="G49" s="117"/>
    </row>
    <row r="50" spans="1:7" s="106" customFormat="1" ht="17.25" customHeight="1">
      <c r="A50" s="114" t="s">
        <v>139</v>
      </c>
      <c r="B50" s="115"/>
      <c r="C50" s="116" t="s">
        <v>140</v>
      </c>
      <c r="D50" s="112">
        <f t="shared" si="2"/>
        <v>51.2</v>
      </c>
      <c r="E50" s="112">
        <v>45</v>
      </c>
      <c r="F50" s="112">
        <v>6.2</v>
      </c>
      <c r="G50" s="117"/>
    </row>
    <row r="51" spans="1:7" s="106" customFormat="1" ht="17.25" customHeight="1">
      <c r="A51" s="114" t="s">
        <v>141</v>
      </c>
      <c r="B51" s="115"/>
      <c r="C51" s="116" t="s">
        <v>142</v>
      </c>
      <c r="D51" s="112">
        <f t="shared" si="2"/>
        <v>138</v>
      </c>
      <c r="E51" s="112"/>
      <c r="F51" s="112">
        <v>138</v>
      </c>
      <c r="G51" s="117"/>
    </row>
    <row r="52" spans="1:7" s="106" customFormat="1" ht="17.25" customHeight="1">
      <c r="A52" s="114" t="s">
        <v>143</v>
      </c>
      <c r="B52" s="115"/>
      <c r="C52" s="116" t="s">
        <v>144</v>
      </c>
      <c r="D52" s="112">
        <f t="shared" si="2"/>
        <v>17.7</v>
      </c>
      <c r="E52" s="112">
        <v>17.7</v>
      </c>
      <c r="F52" s="112"/>
      <c r="G52" s="117"/>
    </row>
    <row r="53" spans="1:7" s="106" customFormat="1" ht="17.25" customHeight="1">
      <c r="A53" s="114" t="s">
        <v>145</v>
      </c>
      <c r="B53" s="115"/>
      <c r="C53" s="120" t="s">
        <v>146</v>
      </c>
      <c r="D53" s="112">
        <f t="shared" si="2"/>
        <v>15</v>
      </c>
      <c r="E53" s="121">
        <f>SUM(E54)</f>
        <v>15</v>
      </c>
      <c r="F53" s="121"/>
      <c r="G53" s="117"/>
    </row>
    <row r="54" spans="1:7" s="106" customFormat="1" ht="17.25" customHeight="1">
      <c r="A54" s="118" t="s">
        <v>147</v>
      </c>
      <c r="B54" s="119"/>
      <c r="C54" s="116" t="s">
        <v>140</v>
      </c>
      <c r="D54" s="112">
        <f t="shared" si="2"/>
        <v>15</v>
      </c>
      <c r="E54" s="112">
        <v>15</v>
      </c>
      <c r="F54" s="112"/>
      <c r="G54" s="117"/>
    </row>
    <row r="55" spans="1:7" s="106" customFormat="1" ht="17.25" customHeight="1">
      <c r="A55" s="114" t="s">
        <v>148</v>
      </c>
      <c r="B55" s="115"/>
      <c r="C55" s="116" t="s">
        <v>149</v>
      </c>
      <c r="D55" s="112">
        <f t="shared" si="2"/>
        <v>26</v>
      </c>
      <c r="E55" s="112">
        <f>SUM(E56)</f>
        <v>26</v>
      </c>
      <c r="F55" s="112"/>
      <c r="G55" s="117"/>
    </row>
    <row r="56" spans="1:7" s="106" customFormat="1" ht="17.25" customHeight="1">
      <c r="A56" s="114" t="s">
        <v>150</v>
      </c>
      <c r="B56" s="115"/>
      <c r="C56" s="116" t="s">
        <v>140</v>
      </c>
      <c r="D56" s="112">
        <f t="shared" si="2"/>
        <v>26</v>
      </c>
      <c r="E56" s="112">
        <v>26</v>
      </c>
      <c r="F56" s="112"/>
      <c r="G56" s="117"/>
    </row>
    <row r="57" spans="1:7" s="106" customFormat="1" ht="17.25" customHeight="1">
      <c r="A57" s="114" t="s">
        <v>151</v>
      </c>
      <c r="B57" s="115"/>
      <c r="C57" s="116" t="s">
        <v>152</v>
      </c>
      <c r="D57" s="112">
        <f t="shared" si="2"/>
        <v>114.4</v>
      </c>
      <c r="E57" s="122"/>
      <c r="F57" s="122">
        <f>SUM(F58)</f>
        <v>114.4</v>
      </c>
      <c r="G57" s="117"/>
    </row>
    <row r="58" spans="1:7" s="106" customFormat="1" ht="17.25" customHeight="1">
      <c r="A58" s="116" t="s">
        <v>153</v>
      </c>
      <c r="B58" s="116"/>
      <c r="C58" s="116" t="s">
        <v>154</v>
      </c>
      <c r="D58" s="112">
        <f t="shared" si="2"/>
        <v>114.4</v>
      </c>
      <c r="E58" s="122"/>
      <c r="F58" s="122">
        <v>114.4</v>
      </c>
      <c r="G58" s="117"/>
    </row>
    <row r="59" spans="1:6" ht="32.25" customHeight="1">
      <c r="A59" s="43" t="s">
        <v>181</v>
      </c>
      <c r="B59" s="44"/>
      <c r="C59" s="44"/>
      <c r="D59" s="44"/>
      <c r="E59" s="44"/>
      <c r="F59" s="44"/>
    </row>
    <row r="60" ht="14.25">
      <c r="A60" s="45"/>
    </row>
    <row r="61" ht="14.25">
      <c r="A61" s="45"/>
    </row>
    <row r="62" ht="14.25">
      <c r="A62" s="45"/>
    </row>
    <row r="63" ht="14.25">
      <c r="A63" s="45"/>
    </row>
  </sheetData>
  <sheetProtection/>
  <mergeCells count="60">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F59"/>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50"/>
  <sheetViews>
    <sheetView workbookViewId="0" topLeftCell="A4">
      <selection activeCell="D46" sqref="D46"/>
    </sheetView>
  </sheetViews>
  <sheetFormatPr defaultColWidth="9.00390625" defaultRowHeight="14.25"/>
  <cols>
    <col min="1" max="1" width="16.25390625" style="81" customWidth="1"/>
    <col min="2" max="2" width="29.00390625" style="81" customWidth="1"/>
    <col min="3" max="3" width="22.75390625" style="82" customWidth="1"/>
    <col min="4" max="4" width="24.875" style="82" customWidth="1"/>
    <col min="5" max="5" width="25.375" style="81" customWidth="1"/>
    <col min="6" max="6" width="32.625" style="81" customWidth="1"/>
    <col min="7" max="16384" width="9.00390625" style="81" customWidth="1"/>
  </cols>
  <sheetData>
    <row r="1" spans="1:6" s="75" customFormat="1" ht="30" customHeight="1">
      <c r="A1" s="83" t="s">
        <v>182</v>
      </c>
      <c r="B1" s="84"/>
      <c r="C1" s="84"/>
      <c r="D1" s="84"/>
      <c r="E1" s="84"/>
      <c r="F1" s="84"/>
    </row>
    <row r="2" spans="1:6" s="76" customFormat="1" ht="10.5" customHeight="1">
      <c r="A2" s="85"/>
      <c r="B2" s="85"/>
      <c r="C2" s="85"/>
      <c r="D2" s="85"/>
      <c r="F2" s="86"/>
    </row>
    <row r="3" spans="1:6" s="76" customFormat="1" ht="27" customHeight="1">
      <c r="A3" s="87" t="s">
        <v>183</v>
      </c>
      <c r="B3" s="85"/>
      <c r="C3" s="85"/>
      <c r="D3" s="88"/>
      <c r="E3" s="89" t="s">
        <v>184</v>
      </c>
      <c r="F3" s="86"/>
    </row>
    <row r="4" spans="1:5" s="77" customFormat="1" ht="30" customHeight="1">
      <c r="A4" s="90" t="s">
        <v>185</v>
      </c>
      <c r="B4" s="91"/>
      <c r="C4" s="92" t="s">
        <v>186</v>
      </c>
      <c r="D4" s="92"/>
      <c r="E4" s="92"/>
    </row>
    <row r="5" spans="1:5" s="78" customFormat="1" ht="30" customHeight="1">
      <c r="A5" s="93" t="s">
        <v>187</v>
      </c>
      <c r="B5" s="93" t="s">
        <v>72</v>
      </c>
      <c r="C5" s="93" t="s">
        <v>57</v>
      </c>
      <c r="D5" s="93" t="s">
        <v>188</v>
      </c>
      <c r="E5" s="92" t="s">
        <v>189</v>
      </c>
    </row>
    <row r="6" spans="1:5" s="79" customFormat="1" ht="30" customHeight="1">
      <c r="A6" s="94" t="s">
        <v>57</v>
      </c>
      <c r="B6" s="94"/>
      <c r="C6" s="94">
        <f>D6+E6</f>
        <v>723.2</v>
      </c>
      <c r="D6" s="94">
        <f>SUM(D7+D13+D38)</f>
        <v>473.24</v>
      </c>
      <c r="E6" s="94">
        <f>E7+E13+E38</f>
        <v>249.95999999999998</v>
      </c>
    </row>
    <row r="7" spans="1:5" s="79" customFormat="1" ht="30" customHeight="1">
      <c r="A7" s="95">
        <v>301</v>
      </c>
      <c r="B7" s="96" t="s">
        <v>190</v>
      </c>
      <c r="C7" s="94">
        <f>D7+E7</f>
        <v>405.76</v>
      </c>
      <c r="D7" s="97">
        <f>SUM(D8:D12)</f>
        <v>405.76</v>
      </c>
      <c r="E7" s="97"/>
    </row>
    <row r="8" spans="1:5" s="79" customFormat="1" ht="30" customHeight="1">
      <c r="A8" s="98">
        <v>30101</v>
      </c>
      <c r="B8" s="99" t="s">
        <v>191</v>
      </c>
      <c r="C8" s="100">
        <f aca="true" t="shared" si="0" ref="C8:C46">D8+E8</f>
        <v>167.81</v>
      </c>
      <c r="D8" s="101">
        <v>167.81</v>
      </c>
      <c r="E8" s="97"/>
    </row>
    <row r="9" spans="1:5" s="79" customFormat="1" ht="30" customHeight="1">
      <c r="A9" s="98">
        <v>30102</v>
      </c>
      <c r="B9" s="99" t="s">
        <v>192</v>
      </c>
      <c r="C9" s="100">
        <f t="shared" si="0"/>
        <v>101.99</v>
      </c>
      <c r="D9" s="101">
        <v>101.99</v>
      </c>
      <c r="E9" s="97"/>
    </row>
    <row r="10" spans="1:5" s="79" customFormat="1" ht="30" customHeight="1">
      <c r="A10" s="98">
        <v>30104</v>
      </c>
      <c r="B10" s="102" t="s">
        <v>193</v>
      </c>
      <c r="C10" s="100">
        <f t="shared" si="0"/>
        <v>113.13</v>
      </c>
      <c r="D10" s="101">
        <v>113.13</v>
      </c>
      <c r="E10" s="97"/>
    </row>
    <row r="11" spans="1:5" s="79" customFormat="1" ht="30" customHeight="1">
      <c r="A11" s="98">
        <v>30107</v>
      </c>
      <c r="B11" s="102" t="s">
        <v>194</v>
      </c>
      <c r="C11" s="100"/>
      <c r="D11" s="101"/>
      <c r="E11" s="97"/>
    </row>
    <row r="12" spans="1:5" s="79" customFormat="1" ht="30" customHeight="1">
      <c r="A12" s="98">
        <v>30199</v>
      </c>
      <c r="B12" s="103" t="s">
        <v>195</v>
      </c>
      <c r="C12" s="100">
        <f>D12+E12</f>
        <v>22.83</v>
      </c>
      <c r="D12" s="101">
        <f>8.73+14.1</f>
        <v>22.83</v>
      </c>
      <c r="E12" s="97"/>
    </row>
    <row r="13" spans="1:5" s="79" customFormat="1" ht="30" customHeight="1">
      <c r="A13" s="95">
        <v>302</v>
      </c>
      <c r="B13" s="104" t="s">
        <v>196</v>
      </c>
      <c r="C13" s="94">
        <f t="shared" si="0"/>
        <v>249.95999999999998</v>
      </c>
      <c r="D13" s="97"/>
      <c r="E13" s="97">
        <f>SUM(E14:E37)</f>
        <v>249.95999999999998</v>
      </c>
    </row>
    <row r="14" spans="1:5" s="79" customFormat="1" ht="30" customHeight="1">
      <c r="A14" s="103">
        <v>30201</v>
      </c>
      <c r="B14" s="103" t="s">
        <v>197</v>
      </c>
      <c r="C14" s="100">
        <f t="shared" si="0"/>
        <v>15.1</v>
      </c>
      <c r="D14" s="101"/>
      <c r="E14" s="101">
        <v>15.1</v>
      </c>
    </row>
    <row r="15" spans="1:5" s="79" customFormat="1" ht="30" customHeight="1">
      <c r="A15" s="103">
        <v>30202</v>
      </c>
      <c r="B15" s="103" t="s">
        <v>198</v>
      </c>
      <c r="C15" s="100">
        <f t="shared" si="0"/>
        <v>12.3</v>
      </c>
      <c r="D15" s="101"/>
      <c r="E15" s="101">
        <v>12.3</v>
      </c>
    </row>
    <row r="16" spans="1:5" s="79" customFormat="1" ht="30" customHeight="1">
      <c r="A16" s="103">
        <v>30203</v>
      </c>
      <c r="B16" s="103" t="s">
        <v>199</v>
      </c>
      <c r="C16" s="100">
        <f t="shared" si="0"/>
        <v>5</v>
      </c>
      <c r="D16" s="101"/>
      <c r="E16" s="101">
        <v>5</v>
      </c>
    </row>
    <row r="17" spans="1:5" s="79" customFormat="1" ht="30" customHeight="1">
      <c r="A17" s="103">
        <v>30204</v>
      </c>
      <c r="B17" s="103" t="s">
        <v>200</v>
      </c>
      <c r="C17" s="100">
        <f t="shared" si="0"/>
        <v>3.5</v>
      </c>
      <c r="D17" s="101"/>
      <c r="E17" s="101">
        <v>3.5</v>
      </c>
    </row>
    <row r="18" spans="1:5" s="79" customFormat="1" ht="30" customHeight="1">
      <c r="A18" s="103">
        <v>30205</v>
      </c>
      <c r="B18" s="103" t="s">
        <v>201</v>
      </c>
      <c r="C18" s="100">
        <f t="shared" si="0"/>
        <v>0</v>
      </c>
      <c r="D18" s="101"/>
      <c r="E18" s="101"/>
    </row>
    <row r="19" spans="1:5" s="79" customFormat="1" ht="30" customHeight="1">
      <c r="A19" s="103">
        <v>30206</v>
      </c>
      <c r="B19" s="103" t="s">
        <v>202</v>
      </c>
      <c r="C19" s="100">
        <f t="shared" si="0"/>
        <v>6</v>
      </c>
      <c r="D19" s="101"/>
      <c r="E19" s="101">
        <v>6</v>
      </c>
    </row>
    <row r="20" spans="1:5" s="79" customFormat="1" ht="30" customHeight="1">
      <c r="A20" s="103">
        <v>30207</v>
      </c>
      <c r="B20" s="103" t="s">
        <v>203</v>
      </c>
      <c r="C20" s="100">
        <f t="shared" si="0"/>
        <v>2</v>
      </c>
      <c r="D20" s="101"/>
      <c r="E20" s="101">
        <v>2</v>
      </c>
    </row>
    <row r="21" spans="1:5" s="79" customFormat="1" ht="30" customHeight="1">
      <c r="A21" s="103">
        <v>30208</v>
      </c>
      <c r="B21" s="103" t="s">
        <v>204</v>
      </c>
      <c r="C21" s="100"/>
      <c r="D21" s="101"/>
      <c r="E21" s="101"/>
    </row>
    <row r="22" spans="1:5" s="79" customFormat="1" ht="30" customHeight="1">
      <c r="A22" s="103">
        <v>30209</v>
      </c>
      <c r="B22" s="103" t="s">
        <v>205</v>
      </c>
      <c r="C22" s="100"/>
      <c r="D22" s="101"/>
      <c r="E22" s="101"/>
    </row>
    <row r="23" spans="1:5" s="79" customFormat="1" ht="30" customHeight="1">
      <c r="A23" s="103">
        <v>30211</v>
      </c>
      <c r="B23" s="103" t="s">
        <v>206</v>
      </c>
      <c r="C23" s="100">
        <f t="shared" si="0"/>
        <v>4</v>
      </c>
      <c r="D23" s="101"/>
      <c r="E23" s="101">
        <v>4</v>
      </c>
    </row>
    <row r="24" spans="1:5" s="79" customFormat="1" ht="30" customHeight="1">
      <c r="A24" s="103">
        <v>30212</v>
      </c>
      <c r="B24" s="103" t="s">
        <v>207</v>
      </c>
      <c r="C24" s="100"/>
      <c r="D24" s="101"/>
      <c r="E24" s="101"/>
    </row>
    <row r="25" spans="1:5" s="79" customFormat="1" ht="30" customHeight="1">
      <c r="A25" s="103">
        <v>30213</v>
      </c>
      <c r="B25" s="103" t="s">
        <v>208</v>
      </c>
      <c r="C25" s="100">
        <f t="shared" si="0"/>
        <v>102</v>
      </c>
      <c r="D25" s="101"/>
      <c r="E25" s="101">
        <v>102</v>
      </c>
    </row>
    <row r="26" spans="1:5" s="79" customFormat="1" ht="30" customHeight="1">
      <c r="A26" s="103">
        <v>30214</v>
      </c>
      <c r="B26" s="103" t="s">
        <v>209</v>
      </c>
      <c r="C26" s="100"/>
      <c r="D26" s="101"/>
      <c r="E26" s="101"/>
    </row>
    <row r="27" spans="1:5" s="79" customFormat="1" ht="30" customHeight="1">
      <c r="A27" s="103">
        <v>30215</v>
      </c>
      <c r="B27" s="103" t="s">
        <v>210</v>
      </c>
      <c r="C27" s="100">
        <f t="shared" si="0"/>
        <v>10.9</v>
      </c>
      <c r="D27" s="101"/>
      <c r="E27" s="101">
        <v>10.9</v>
      </c>
    </row>
    <row r="28" spans="1:5" s="79" customFormat="1" ht="30" customHeight="1">
      <c r="A28" s="103">
        <v>30216</v>
      </c>
      <c r="B28" s="103" t="s">
        <v>211</v>
      </c>
      <c r="C28" s="100">
        <v>7.2</v>
      </c>
      <c r="D28" s="101"/>
      <c r="E28" s="101">
        <v>7.2</v>
      </c>
    </row>
    <row r="29" spans="1:5" s="79" customFormat="1" ht="30" customHeight="1">
      <c r="A29" s="103">
        <v>30217</v>
      </c>
      <c r="B29" s="103" t="s">
        <v>212</v>
      </c>
      <c r="C29" s="100">
        <v>24.2</v>
      </c>
      <c r="D29" s="101"/>
      <c r="E29" s="101">
        <v>24.2</v>
      </c>
    </row>
    <row r="30" spans="1:5" s="79" customFormat="1" ht="30" customHeight="1">
      <c r="A30" s="103">
        <v>30218</v>
      </c>
      <c r="B30" s="103" t="s">
        <v>213</v>
      </c>
      <c r="C30" s="100"/>
      <c r="D30" s="101"/>
      <c r="E30" s="101"/>
    </row>
    <row r="31" spans="1:5" s="79" customFormat="1" ht="30" customHeight="1">
      <c r="A31" s="103">
        <v>30226</v>
      </c>
      <c r="B31" s="103" t="s">
        <v>214</v>
      </c>
      <c r="C31" s="100"/>
      <c r="D31" s="101"/>
      <c r="E31" s="101"/>
    </row>
    <row r="32" spans="1:5" s="79" customFormat="1" ht="30" customHeight="1">
      <c r="A32" s="103">
        <v>30227</v>
      </c>
      <c r="B32" s="103" t="s">
        <v>215</v>
      </c>
      <c r="C32" s="100"/>
      <c r="D32" s="101"/>
      <c r="E32" s="101"/>
    </row>
    <row r="33" spans="1:5" s="79" customFormat="1" ht="30" customHeight="1">
      <c r="A33" s="103">
        <v>30228</v>
      </c>
      <c r="B33" s="103" t="s">
        <v>216</v>
      </c>
      <c r="C33" s="100">
        <f t="shared" si="0"/>
        <v>15</v>
      </c>
      <c r="D33" s="101"/>
      <c r="E33" s="101">
        <v>15</v>
      </c>
    </row>
    <row r="34" spans="1:5" s="79" customFormat="1" ht="30" customHeight="1">
      <c r="A34" s="103">
        <v>30229</v>
      </c>
      <c r="B34" s="103" t="s">
        <v>217</v>
      </c>
      <c r="C34" s="100"/>
      <c r="D34" s="101"/>
      <c r="E34" s="101"/>
    </row>
    <row r="35" spans="1:5" s="79" customFormat="1" ht="30" customHeight="1">
      <c r="A35" s="103">
        <v>30231</v>
      </c>
      <c r="B35" s="103" t="s">
        <v>218</v>
      </c>
      <c r="C35" s="100"/>
      <c r="D35" s="101"/>
      <c r="E35" s="101"/>
    </row>
    <row r="36" spans="1:5" s="79" customFormat="1" ht="30" customHeight="1">
      <c r="A36" s="103">
        <v>30239</v>
      </c>
      <c r="B36" s="103" t="s">
        <v>219</v>
      </c>
      <c r="C36" s="100"/>
      <c r="D36" s="101"/>
      <c r="E36" s="101"/>
    </row>
    <row r="37" spans="1:5" s="79" customFormat="1" ht="30" customHeight="1">
      <c r="A37" s="103">
        <v>30299</v>
      </c>
      <c r="B37" s="103" t="s">
        <v>220</v>
      </c>
      <c r="C37" s="100">
        <v>42.76</v>
      </c>
      <c r="D37" s="101"/>
      <c r="E37" s="101">
        <v>42.76</v>
      </c>
    </row>
    <row r="38" spans="1:5" s="80" customFormat="1" ht="30" customHeight="1">
      <c r="A38" s="104">
        <v>303</v>
      </c>
      <c r="B38" s="104" t="s">
        <v>221</v>
      </c>
      <c r="C38" s="94">
        <f t="shared" si="0"/>
        <v>67.48</v>
      </c>
      <c r="D38" s="97">
        <f>SUM(D39:D45)</f>
        <v>67.48</v>
      </c>
      <c r="E38" s="97"/>
    </row>
    <row r="39" spans="1:5" s="79" customFormat="1" ht="30" customHeight="1">
      <c r="A39" s="103">
        <v>30301</v>
      </c>
      <c r="B39" s="103" t="s">
        <v>222</v>
      </c>
      <c r="C39" s="100"/>
      <c r="D39" s="101"/>
      <c r="E39" s="101"/>
    </row>
    <row r="40" spans="1:5" s="79" customFormat="1" ht="30" customHeight="1">
      <c r="A40" s="103">
        <v>30302</v>
      </c>
      <c r="B40" s="103" t="s">
        <v>223</v>
      </c>
      <c r="C40" s="100">
        <f t="shared" si="0"/>
        <v>43.18</v>
      </c>
      <c r="D40" s="101">
        <v>43.18</v>
      </c>
      <c r="E40" s="101"/>
    </row>
    <row r="41" spans="1:5" s="79" customFormat="1" ht="30" customHeight="1">
      <c r="A41" s="103">
        <v>30304</v>
      </c>
      <c r="B41" s="102" t="s">
        <v>224</v>
      </c>
      <c r="C41" s="100">
        <v>21.8</v>
      </c>
      <c r="D41" s="101">
        <v>21.8</v>
      </c>
      <c r="E41" s="101"/>
    </row>
    <row r="42" spans="1:5" s="79" customFormat="1" ht="30" customHeight="1">
      <c r="A42" s="103">
        <v>30305</v>
      </c>
      <c r="B42" s="103" t="s">
        <v>225</v>
      </c>
      <c r="C42" s="100"/>
      <c r="D42" s="101"/>
      <c r="E42" s="101"/>
    </row>
    <row r="43" spans="1:5" s="79" customFormat="1" ht="30" customHeight="1">
      <c r="A43" s="103">
        <v>30307</v>
      </c>
      <c r="B43" s="103" t="s">
        <v>226</v>
      </c>
      <c r="C43" s="100">
        <v>2.5</v>
      </c>
      <c r="D43" s="101">
        <v>2.5</v>
      </c>
      <c r="E43" s="101"/>
    </row>
    <row r="44" spans="1:5" s="79" customFormat="1" ht="30" customHeight="1">
      <c r="A44" s="103">
        <v>30309</v>
      </c>
      <c r="B44" s="103" t="s">
        <v>227</v>
      </c>
      <c r="C44" s="100"/>
      <c r="D44" s="101"/>
      <c r="E44" s="101"/>
    </row>
    <row r="45" spans="1:5" s="79" customFormat="1" ht="30" customHeight="1">
      <c r="A45" s="103">
        <v>30311</v>
      </c>
      <c r="B45" s="103" t="s">
        <v>228</v>
      </c>
      <c r="C45" s="100"/>
      <c r="D45" s="101"/>
      <c r="E45" s="101"/>
    </row>
    <row r="46" spans="1:5" s="79" customFormat="1" ht="30" customHeight="1">
      <c r="A46" s="103">
        <v>30399</v>
      </c>
      <c r="B46" s="103" t="s">
        <v>229</v>
      </c>
      <c r="C46" s="100"/>
      <c r="D46" s="101"/>
      <c r="E46" s="101"/>
    </row>
    <row r="47" ht="14.25">
      <c r="E47" s="82"/>
    </row>
    <row r="48" ht="14.25">
      <c r="E48" s="82"/>
    </row>
    <row r="49" ht="14.25">
      <c r="E49" s="82"/>
    </row>
    <row r="50" ht="14.25">
      <c r="E50" s="82"/>
    </row>
  </sheetData>
  <sheetProtection/>
  <mergeCells count="4">
    <mergeCell ref="A1:E1"/>
    <mergeCell ref="A4:B4"/>
    <mergeCell ref="C4:E4"/>
    <mergeCell ref="A6:B6"/>
  </mergeCells>
  <printOptions horizontalCentered="1"/>
  <pageMargins left="0.94" right="0.35" top="0.64" bottom="0.79" header="0.51" footer="0.2"/>
  <pageSetup fitToHeight="1" fitToWidth="1" horizontalDpi="600" verticalDpi="600" orientation="portrait" paperSize="9" scale="52"/>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workbookViewId="0" topLeftCell="A4">
      <selection activeCell="G9" sqref="G9"/>
    </sheetView>
  </sheetViews>
  <sheetFormatPr defaultColWidth="9.00390625" defaultRowHeight="14.25"/>
  <cols>
    <col min="1" max="1" width="10.125" style="5" customWidth="1"/>
    <col min="2" max="2" width="29.25390625" style="5" customWidth="1"/>
    <col min="3" max="3" width="20.75390625" style="5" customWidth="1"/>
    <col min="4" max="4" width="32.125" style="5" customWidth="1"/>
    <col min="5" max="12" width="10.125" style="5" customWidth="1"/>
    <col min="13" max="16384" width="9.00390625" style="5" customWidth="1"/>
  </cols>
  <sheetData>
    <row r="1" ht="43.5" customHeight="1"/>
    <row r="2" spans="2:239" ht="25.5">
      <c r="B2" s="54" t="s">
        <v>230</v>
      </c>
      <c r="C2" s="54"/>
      <c r="D2" s="55"/>
      <c r="E2" s="55"/>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spans="2:239" ht="22.5">
      <c r="B3" s="57"/>
      <c r="D3" s="58" t="s">
        <v>231</v>
      </c>
      <c r="E3" s="59"/>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spans="2:239" ht="15">
      <c r="B4" s="60" t="s">
        <v>232</v>
      </c>
      <c r="D4" s="58" t="s">
        <v>233</v>
      </c>
      <c r="E4" s="61"/>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row>
    <row r="5" spans="2:239" ht="27" customHeight="1">
      <c r="B5" s="62" t="s">
        <v>234</v>
      </c>
      <c r="C5" s="63" t="s">
        <v>8</v>
      </c>
      <c r="D5" s="64" t="s">
        <v>235</v>
      </c>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spans="2:239" ht="31.5" customHeight="1">
      <c r="B6" s="66" t="s">
        <v>236</v>
      </c>
      <c r="C6" s="67">
        <v>24.2</v>
      </c>
      <c r="D6" s="68"/>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spans="2:239" ht="46.5" customHeight="1">
      <c r="B7" s="69" t="s">
        <v>237</v>
      </c>
      <c r="C7" s="67"/>
      <c r="D7" s="68"/>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spans="2:239" ht="48" customHeight="1">
      <c r="B8" s="69" t="s">
        <v>238</v>
      </c>
      <c r="C8" s="67"/>
      <c r="D8" s="68"/>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spans="2:239" ht="45.75" customHeight="1">
      <c r="B9" s="69" t="s">
        <v>239</v>
      </c>
      <c r="C9" s="67"/>
      <c r="D9" s="68"/>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spans="2:239" ht="45" customHeight="1">
      <c r="B10" s="69" t="s">
        <v>240</v>
      </c>
      <c r="C10" s="67"/>
      <c r="D10" s="68"/>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spans="2:239" ht="47.25" customHeight="1">
      <c r="B11" s="69" t="s">
        <v>241</v>
      </c>
      <c r="C11" s="67">
        <v>24.2</v>
      </c>
      <c r="D11" s="70" t="s">
        <v>242</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spans="2:239" ht="29.25" customHeight="1">
      <c r="B12" s="66" t="s">
        <v>243</v>
      </c>
      <c r="C12" s="67"/>
      <c r="D12" s="68"/>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spans="2:239" ht="49.5" customHeight="1">
      <c r="B13" s="69" t="s">
        <v>244</v>
      </c>
      <c r="C13" s="67"/>
      <c r="D13" s="68"/>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spans="2:239" ht="53.25" customHeight="1">
      <c r="B14" s="69" t="s">
        <v>245</v>
      </c>
      <c r="C14" s="67"/>
      <c r="D14" s="68"/>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spans="2:239" ht="46.5" customHeight="1">
      <c r="B15" s="69" t="s">
        <v>246</v>
      </c>
      <c r="C15" s="67"/>
      <c r="D15" s="68"/>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spans="2:239" ht="47.25" customHeight="1">
      <c r="B16" s="69" t="s">
        <v>247</v>
      </c>
      <c r="C16" s="67"/>
      <c r="D16" s="68"/>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spans="2:4" ht="48.75" customHeight="1">
      <c r="B17" s="69" t="s">
        <v>248</v>
      </c>
      <c r="C17" s="67">
        <v>723</v>
      </c>
      <c r="D17" s="68"/>
    </row>
    <row r="18" spans="2:4" ht="48.75" customHeight="1">
      <c r="B18" s="69" t="s">
        <v>249</v>
      </c>
      <c r="C18" s="67">
        <v>5603</v>
      </c>
      <c r="D18" s="68"/>
    </row>
    <row r="19" spans="2:4" ht="14.25">
      <c r="B19" s="71" t="s">
        <v>250</v>
      </c>
      <c r="C19" s="71"/>
      <c r="D19" s="72"/>
    </row>
    <row r="20" spans="2:4" ht="15.75" customHeight="1">
      <c r="B20" s="73" t="s">
        <v>251</v>
      </c>
      <c r="C20" s="73"/>
      <c r="D20" s="72"/>
    </row>
    <row r="21" spans="2:4" ht="27.75" customHeight="1">
      <c r="B21" s="74" t="s">
        <v>252</v>
      </c>
      <c r="C21" s="74"/>
      <c r="D21" s="72"/>
    </row>
  </sheetData>
  <sheetProtection/>
  <mergeCells count="1">
    <mergeCell ref="B21:C21"/>
  </mergeCells>
  <printOptions horizontalCentered="1"/>
  <pageMargins left="0.35" right="0.35" top="0.79" bottom="0.79" header="0.51" footer="0.2"/>
  <pageSetup fitToHeight="1" fitToWidth="1" horizontalDpi="600" verticalDpi="600" orientation="portrait" paperSize="9" scale="9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253</v>
      </c>
      <c r="B1" s="6"/>
      <c r="C1" s="6"/>
      <c r="D1" s="6"/>
      <c r="E1" s="6"/>
      <c r="F1" s="6"/>
      <c r="G1" s="6"/>
      <c r="H1" s="6"/>
      <c r="I1" s="6"/>
    </row>
    <row r="2" spans="1:9" s="2" customFormat="1" ht="10.5" customHeight="1">
      <c r="A2" s="7"/>
      <c r="B2" s="7"/>
      <c r="C2" s="7"/>
      <c r="I2" s="46" t="s">
        <v>254</v>
      </c>
    </row>
    <row r="3" spans="1:9" s="2" customFormat="1" ht="15" customHeight="1">
      <c r="A3" s="8" t="s">
        <v>183</v>
      </c>
      <c r="B3" s="7"/>
      <c r="C3" s="7"/>
      <c r="D3" s="9"/>
      <c r="E3" s="9"/>
      <c r="F3" s="9"/>
      <c r="G3" s="9"/>
      <c r="H3" s="10"/>
      <c r="I3" s="46" t="s">
        <v>3</v>
      </c>
    </row>
    <row r="4" spans="1:9" s="3" customFormat="1" ht="20.25" customHeight="1">
      <c r="A4" s="11" t="s">
        <v>179</v>
      </c>
      <c r="B4" s="12"/>
      <c r="C4" s="12"/>
      <c r="D4" s="13" t="s">
        <v>255</v>
      </c>
      <c r="E4" s="14" t="s">
        <v>256</v>
      </c>
      <c r="F4" s="15" t="s">
        <v>257</v>
      </c>
      <c r="G4" s="16"/>
      <c r="H4" s="16"/>
      <c r="I4" s="47" t="s">
        <v>173</v>
      </c>
    </row>
    <row r="5" spans="1:9" s="3" customFormat="1" ht="27" customHeight="1">
      <c r="A5" s="17" t="s">
        <v>71</v>
      </c>
      <c r="B5" s="18"/>
      <c r="C5" s="18" t="s">
        <v>72</v>
      </c>
      <c r="D5" s="19"/>
      <c r="E5" s="20"/>
      <c r="F5" s="20" t="s">
        <v>258</v>
      </c>
      <c r="G5" s="20" t="s">
        <v>180</v>
      </c>
      <c r="H5" s="19" t="s">
        <v>159</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73</v>
      </c>
      <c r="B8" s="24"/>
      <c r="C8" s="25"/>
      <c r="D8" s="18">
        <v>1</v>
      </c>
      <c r="E8" s="18">
        <v>2</v>
      </c>
      <c r="F8" s="18">
        <v>3</v>
      </c>
      <c r="G8" s="18">
        <v>4</v>
      </c>
      <c r="H8" s="26">
        <v>5</v>
      </c>
      <c r="I8" s="50">
        <v>6</v>
      </c>
    </row>
    <row r="9" spans="1:9" s="3" customFormat="1" ht="22.5" customHeight="1">
      <c r="A9" s="27" t="s">
        <v>57</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259</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秋</cp:lastModifiedBy>
  <cp:lastPrinted>2018-09-03T03:00:26Z</cp:lastPrinted>
  <dcterms:created xsi:type="dcterms:W3CDTF">2011-12-26T04:36:18Z</dcterms:created>
  <dcterms:modified xsi:type="dcterms:W3CDTF">2019-04-23T00:30:19Z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