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'g05一般公共预算财政拨款支出决算表'!$A$1:$G$41</definedName>
    <definedName name="_xlnm.Print_Area" localSheetId="7">'g08政府性基金预算财政拨款收入支出决算表'!$A$1:$I$16</definedName>
    <definedName name="_xlnm.Print_Area" localSheetId="8">'g09单位收入支出明细表'!$A$1:$G$14</definedName>
  </definedNames>
  <calcPr fullCalcOnLoad="1"/>
</workbook>
</file>

<file path=xl/sharedStrings.xml><?xml version="1.0" encoding="utf-8"?>
<sst xmlns="http://schemas.openxmlformats.org/spreadsheetml/2006/main" count="715" uniqueCount="332">
  <si>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</si>
  <si>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</si>
  <si>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</si>
  <si>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</si>
  <si>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</si>
  <si>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</si>
  <si>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</si>
  <si>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</si>
  <si>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</si>
  <si>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</si>
  <si>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</si>
  <si>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</si>
  <si>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</si>
  <si>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</si>
  <si>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</si>
  <si>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</si>
  <si>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</si>
  <si>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</si>
  <si>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</si>
  <si>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</si>
  <si>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</si>
  <si>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</si>
  <si>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</si>
  <si>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</si>
  <si>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</si>
  <si>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</si>
  <si>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</si>
  <si>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</si>
  <si>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</si>
  <si>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</si>
  <si>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</si>
  <si>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</si>
  <si>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</si>
  <si>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</si>
  <si>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</si>
  <si>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</si>
  <si>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</si>
  <si>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</si>
  <si>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</si>
  <si>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</si>
  <si>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</si>
  <si>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</si>
  <si>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</si>
  <si>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</si>
  <si>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</si>
  <si>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</si>
  <si>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</si>
  <si>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</si>
  <si>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</si>
  <si>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</si>
  <si>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</si>
  <si>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</si>
  <si>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</si>
  <si>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</si>
  <si>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</si>
  <si>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</si>
  <si>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</si>
  <si>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</si>
  <si>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</si>
  <si>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</si>
  <si>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</si>
  <si>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</si>
  <si>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</si>
  <si>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</si>
  <si>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注：本表反映部门本年度取得的各项收入情况。</t>
  </si>
  <si>
    <t>注：本表反映部门本年度各项支出情况。</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</si>
  <si>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</si>
  <si>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</si>
  <si>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</si>
  <si>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</si>
  <si>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</si>
  <si>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</si>
  <si>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</si>
  <si>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</si>
  <si>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</si>
  <si>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</si>
  <si>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</si>
  <si>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</si>
  <si>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</si>
  <si>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</si>
  <si>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</si>
  <si>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</si>
  <si>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</si>
  <si>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</si>
  <si>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</si>
  <si>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</si>
  <si>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</si>
  <si>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</si>
  <si>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</si>
  <si>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</si>
  <si>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</si>
  <si>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</si>
  <si>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</si>
  <si>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</si>
  <si>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</si>
  <si>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</si>
  <si>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</si>
  <si>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</si>
  <si>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</si>
  <si>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</si>
  <si>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</si>
  <si>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</si>
  <si>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</si>
  <si>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</si>
  <si>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</si>
  <si>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</si>
  <si>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</si>
  <si>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</si>
  <si>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</si>
  <si>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</si>
  <si>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</si>
  <si>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</si>
  <si>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</si>
  <si>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</si>
  <si>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</si>
  <si>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</si>
  <si>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</si>
  <si>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</si>
  <si>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</si>
  <si>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</si>
  <si>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</si>
  <si>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</si>
  <si>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</si>
  <si>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</si>
  <si>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</si>
  <si>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</si>
  <si>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</si>
  <si>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</si>
  <si>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</si>
  <si>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工资福利支出</t>
  </si>
  <si>
    <t xml:space="preserve">  基本工资</t>
  </si>
  <si>
    <t xml:space="preserve">  津贴补贴</t>
  </si>
  <si>
    <t xml:space="preserve">  社会保障缴费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</si>
  <si>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</si>
  <si>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</si>
  <si>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</si>
  <si>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</si>
  <si>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</si>
  <si>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</si>
  <si>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</si>
  <si>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</si>
  <si>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</si>
  <si>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</si>
  <si>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</si>
  <si>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</si>
  <si>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</si>
  <si>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</si>
  <si>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</si>
  <si>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</si>
  <si>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</si>
  <si>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</si>
  <si>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</si>
  <si>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</si>
  <si>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</si>
  <si>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</si>
  <si>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</si>
  <si>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</si>
  <si>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</si>
  <si>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</si>
  <si>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</si>
  <si>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</si>
  <si>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</si>
  <si>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</si>
  <si>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</si>
  <si>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</si>
  <si>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</si>
  <si>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</si>
  <si>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</si>
  <si>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人员经费</t>
  </si>
  <si>
    <t>收入支出决算总表</t>
  </si>
  <si>
    <t>收入决算总表</t>
  </si>
  <si>
    <t>支出决算总表</t>
  </si>
  <si>
    <t>单位收入支出明细表</t>
  </si>
  <si>
    <r>
      <t>公开0</t>
    </r>
    <r>
      <rPr>
        <sz val="10"/>
        <color indexed="8"/>
        <rFont val="宋体"/>
        <family val="0"/>
      </rPr>
      <t>9</t>
    </r>
    <r>
      <rPr>
        <sz val="10"/>
        <color indexed="8"/>
        <rFont val="宋体"/>
        <family val="0"/>
      </rPr>
      <t>表</t>
    </r>
  </si>
  <si>
    <t>单位名称</t>
  </si>
  <si>
    <t>本年收入</t>
  </si>
  <si>
    <t>本年支出</t>
  </si>
  <si>
    <t xml:space="preserve">                年末结转和结余</t>
  </si>
  <si>
    <t xml:space="preserve">         年初结转和结余</t>
  </si>
  <si>
    <t>年初结转和结余</t>
  </si>
  <si>
    <t xml:space="preserve">  机关事业单位基本养老保险缴费</t>
  </si>
  <si>
    <t xml:space="preserve">  职业年金缴费</t>
  </si>
  <si>
    <t>经济分类科目编码</t>
  </si>
  <si>
    <t>经济分类科目名称</t>
  </si>
  <si>
    <t>公用经费</t>
  </si>
  <si>
    <t>公开06表</t>
  </si>
  <si>
    <t xml:space="preserve">                    </t>
  </si>
  <si>
    <t>单位 :万元</t>
  </si>
  <si>
    <t xml:space="preserve">  奖金</t>
  </si>
  <si>
    <t xml:space="preserve">  伙食补助费</t>
  </si>
  <si>
    <t xml:space="preserve">  被装购置费</t>
  </si>
  <si>
    <t>人员经费合计</t>
  </si>
  <si>
    <t xml:space="preserve">  专用燃料费</t>
  </si>
  <si>
    <t xml:space="preserve">  税金及附加费用</t>
  </si>
  <si>
    <t xml:space="preserve">  助学金</t>
  </si>
  <si>
    <r>
      <t xml:space="preserve">  </t>
    </r>
    <r>
      <rPr>
        <sz val="10"/>
        <rFont val="宋体"/>
        <family val="0"/>
      </rPr>
      <t>救济费</t>
    </r>
  </si>
  <si>
    <r>
      <t xml:space="preserve">  </t>
    </r>
    <r>
      <rPr>
        <sz val="10"/>
        <rFont val="宋体"/>
        <family val="0"/>
      </rPr>
      <t>退职（役）费</t>
    </r>
  </si>
  <si>
    <t xml:space="preserve">  职工基本医疗保险缴费</t>
  </si>
  <si>
    <t xml:space="preserve">  公务员医疗补助缴费</t>
  </si>
  <si>
    <t xml:space="preserve">  其他社会保障缴费</t>
  </si>
  <si>
    <r>
      <t xml:space="preserve">   </t>
    </r>
    <r>
      <rPr>
        <sz val="10"/>
        <rFont val="宋体"/>
        <family val="0"/>
      </rPr>
      <t>医疗费补助</t>
    </r>
  </si>
  <si>
    <t xml:space="preserve">  个人农业生产补贴</t>
  </si>
  <si>
    <t>资本性支出</t>
  </si>
  <si>
    <t xml:space="preserve">  房屋建筑物购建</t>
  </si>
  <si>
    <t xml:space="preserve">  办公设备购置</t>
  </si>
  <si>
    <t xml:space="preserve"> 专用设备购置</t>
  </si>
  <si>
    <t xml:space="preserve"> 基础设施建设</t>
  </si>
  <si>
    <t xml:space="preserve"> 信息网络及软件购置更新</t>
  </si>
  <si>
    <t xml:space="preserve"> 物资储备</t>
  </si>
  <si>
    <t xml:space="preserve"> 大型修缮</t>
  </si>
  <si>
    <t xml:space="preserve"> 土地补偿</t>
  </si>
  <si>
    <t xml:space="preserve"> 安置补助</t>
  </si>
  <si>
    <t xml:space="preserve"> 地上附着物和青苗补偿</t>
  </si>
  <si>
    <t xml:space="preserve"> 拆迁补偿</t>
  </si>
  <si>
    <t xml:space="preserve"> 公务用车购置</t>
  </si>
  <si>
    <t xml:space="preserve"> 其他交通工具购置</t>
  </si>
  <si>
    <t>文物和陈列品购置</t>
  </si>
  <si>
    <t>无形资产购置</t>
  </si>
  <si>
    <t>其他资本性支出</t>
  </si>
  <si>
    <t>对企业补助</t>
  </si>
  <si>
    <t xml:space="preserve"> 资本金注入</t>
  </si>
  <si>
    <t xml:space="preserve"> 政府投资基金股权投资</t>
  </si>
  <si>
    <t xml:space="preserve"> 费用补贴</t>
  </si>
  <si>
    <t xml:space="preserve"> 利息补贴</t>
  </si>
  <si>
    <t xml:space="preserve"> 其他对企业补贴</t>
  </si>
  <si>
    <t>商品和服务支出</t>
  </si>
  <si>
    <t>债务利息及费用</t>
  </si>
  <si>
    <t xml:space="preserve"> 国内债务付息</t>
  </si>
  <si>
    <t xml:space="preserve"> 国外债务付息</t>
  </si>
  <si>
    <t>其他支出</t>
  </si>
  <si>
    <t>其他支出</t>
  </si>
  <si>
    <t>对社会保障基金补助</t>
  </si>
  <si>
    <t xml:space="preserve"> 赠与</t>
  </si>
  <si>
    <t xml:space="preserve"> 国家赔偿支出</t>
  </si>
  <si>
    <t xml:space="preserve"> 对民间非营利组和群众性自治组织补贴</t>
  </si>
  <si>
    <r>
      <t xml:space="preserve">  </t>
    </r>
    <r>
      <rPr>
        <sz val="10"/>
        <rFont val="宋体"/>
        <family val="0"/>
      </rPr>
      <t>对社会保险基金补助</t>
    </r>
  </si>
  <si>
    <r>
      <t xml:space="preserve">  </t>
    </r>
    <r>
      <rPr>
        <sz val="10"/>
        <rFont val="宋体"/>
        <family val="0"/>
      </rPr>
      <t>补充全国社会保险基金</t>
    </r>
  </si>
  <si>
    <t>单位经费合计</t>
  </si>
  <si>
    <t>预算数</t>
  </si>
  <si>
    <r>
      <t>2019</t>
    </r>
    <r>
      <rPr>
        <b/>
        <sz val="12"/>
        <rFont val="宋体"/>
        <family val="0"/>
      </rPr>
      <t>年与201</t>
    </r>
    <r>
      <rPr>
        <b/>
        <sz val="12"/>
        <rFont val="宋体"/>
        <family val="0"/>
      </rPr>
      <t>8</t>
    </r>
    <r>
      <rPr>
        <b/>
        <sz val="12"/>
        <rFont val="宋体"/>
        <family val="0"/>
      </rPr>
      <t>年对比增减变化原因</t>
    </r>
  </si>
  <si>
    <t>注：本表反映部门所属单位收入支出及结转和结余情况。如无二级机构，单位可以不填写</t>
  </si>
  <si>
    <t>部门：汨罗市河道砂石综合执法局</t>
  </si>
  <si>
    <t>二、社会保障和就业支出</t>
  </si>
  <si>
    <t>三、卫生健康支出</t>
  </si>
  <si>
    <t>四、城乡社区支出</t>
  </si>
  <si>
    <t>五、农林水支出</t>
  </si>
  <si>
    <t>六、资源勘探信息等支出</t>
  </si>
  <si>
    <t>七、商业服务业等支出</t>
  </si>
  <si>
    <t>八、自然资源海洋气象等支出</t>
  </si>
  <si>
    <t>九、住房保障支出</t>
  </si>
  <si>
    <t>201</t>
  </si>
  <si>
    <t/>
  </si>
  <si>
    <t>20107</t>
  </si>
  <si>
    <t>2010708</t>
  </si>
  <si>
    <t>20199</t>
  </si>
  <si>
    <t>2019999</t>
  </si>
  <si>
    <t>208</t>
  </si>
  <si>
    <t>20811</t>
  </si>
  <si>
    <t>2081199</t>
  </si>
  <si>
    <t>210</t>
  </si>
  <si>
    <t>21012</t>
  </si>
  <si>
    <t>2101201</t>
  </si>
  <si>
    <t>212</t>
  </si>
  <si>
    <t>21201</t>
  </si>
  <si>
    <t>2120101</t>
  </si>
  <si>
    <t>213</t>
  </si>
  <si>
    <t>21301</t>
  </si>
  <si>
    <t>2130101</t>
  </si>
  <si>
    <t>21303</t>
  </si>
  <si>
    <t>2130301</t>
  </si>
  <si>
    <t>215</t>
  </si>
  <si>
    <t>21501</t>
  </si>
  <si>
    <t>2150101</t>
  </si>
  <si>
    <t>216</t>
  </si>
  <si>
    <t>21602</t>
  </si>
  <si>
    <t>2160201</t>
  </si>
  <si>
    <t>220</t>
  </si>
  <si>
    <t>22001</t>
  </si>
  <si>
    <t>2200101</t>
  </si>
  <si>
    <t>221</t>
  </si>
  <si>
    <t>22102</t>
  </si>
  <si>
    <t>2210201</t>
  </si>
  <si>
    <t>一般公共服务支出</t>
  </si>
  <si>
    <t>税收事务</t>
  </si>
  <si>
    <t xml:space="preserve">  协税护税</t>
  </si>
  <si>
    <t>其他一般公共服务支出</t>
  </si>
  <si>
    <t xml:space="preserve">  其他一般公共服务支出</t>
  </si>
  <si>
    <t>社会保障和就业支出</t>
  </si>
  <si>
    <t>残疾人事业</t>
  </si>
  <si>
    <t xml:space="preserve">  其他残疾人事业支出</t>
  </si>
  <si>
    <t>卫生健康支出</t>
  </si>
  <si>
    <t>财政对基本医疗保险基金的补助</t>
  </si>
  <si>
    <t xml:space="preserve">  财政对职工基本医疗保险基金的补助</t>
  </si>
  <si>
    <t>城乡社区支出</t>
  </si>
  <si>
    <t>城乡社区管理事务</t>
  </si>
  <si>
    <t xml:space="preserve">  行政运行</t>
  </si>
  <si>
    <t>农林水支出</t>
  </si>
  <si>
    <t>农业</t>
  </si>
  <si>
    <t>水利</t>
  </si>
  <si>
    <t>资源勘探信息等支出</t>
  </si>
  <si>
    <t>资源勘探开发</t>
  </si>
  <si>
    <t>商业服务业等支出</t>
  </si>
  <si>
    <t>商业流通事务</t>
  </si>
  <si>
    <t>自然资源海洋气象等支出</t>
  </si>
  <si>
    <t>自然资源事务</t>
  </si>
  <si>
    <t>住房保障支出</t>
  </si>
  <si>
    <t>住房改革支出</t>
  </si>
  <si>
    <t xml:space="preserve">  住房公积金</t>
  </si>
  <si>
    <t>部门名称：汨罗市河道砂石综合执法局</t>
  </si>
  <si>
    <t>部门：汨罗市河道砂石综合执法局</t>
  </si>
  <si>
    <t>厉行节约</t>
  </si>
  <si>
    <t>一、一般公共服务支出</t>
  </si>
  <si>
    <t xml:space="preserve">  协税护税</t>
  </si>
  <si>
    <t>一般公共服务支出</t>
  </si>
  <si>
    <t xml:space="preserve">  其他一般公共服务支出</t>
  </si>
  <si>
    <t>社会保障和就业支出</t>
  </si>
  <si>
    <t>残疾人事业</t>
  </si>
  <si>
    <t xml:space="preserve">  其他残疾人事业支出</t>
  </si>
  <si>
    <t>卫生健康支出</t>
  </si>
  <si>
    <t xml:space="preserve">  财政对职工基本医疗保险基金的补助</t>
  </si>
  <si>
    <t>城乡社区支出</t>
  </si>
  <si>
    <t>城乡社区管理事务</t>
  </si>
  <si>
    <t xml:space="preserve">  行政运行</t>
  </si>
  <si>
    <t>农林水支出</t>
  </si>
  <si>
    <t>农业</t>
  </si>
  <si>
    <t>水利</t>
  </si>
  <si>
    <t>资源勘探信息等支出</t>
  </si>
  <si>
    <t>资源勘探开发</t>
  </si>
  <si>
    <t>商业服务业等支出</t>
  </si>
  <si>
    <t>商业流通事务</t>
  </si>
  <si>
    <t>自然资源海洋气象等支出</t>
  </si>
  <si>
    <t>自然资源事务</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</si>
</sst>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0_ "/>
    <numFmt numFmtId="193" formatCode="0.00_);[Red]\(0.00\)"/>
    <numFmt numFmtId="194" formatCode="0.0000_ "/>
    <numFmt numFmtId="195" formatCode="0.0000000_ "/>
    <numFmt numFmtId="196" formatCode="0.00000000_ "/>
    <numFmt numFmtId="197" formatCode="0.000000_ "/>
    <numFmt numFmtId="198" formatCode="0.00000_ "/>
    <numFmt numFmtId="199" formatCode="0.0%"/>
  </numFmts>
  <fonts count="6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4"/>
      <name val="黑体"/>
      <family val="3"/>
    </font>
    <font>
      <b/>
      <sz val="12"/>
      <name val="黑体"/>
      <family val="3"/>
    </font>
    <font>
      <b/>
      <sz val="10"/>
      <name val="Arial"/>
      <family val="2"/>
    </font>
    <font>
      <b/>
      <sz val="12"/>
      <name val="宋体"/>
      <family val="0"/>
    </font>
    <font>
      <b/>
      <sz val="18"/>
      <name val="华文中宋"/>
      <family val="0"/>
    </font>
    <font>
      <b/>
      <sz val="10"/>
      <name val="黑体"/>
      <family val="3"/>
    </font>
    <font>
      <b/>
      <sz val="11"/>
      <name val="黑体"/>
      <family val="3"/>
    </font>
    <font>
      <b/>
      <sz val="10"/>
      <name val="宋体"/>
      <family val="0"/>
    </font>
    <font>
      <b/>
      <sz val="20"/>
      <name val="宋体"/>
      <family val="0"/>
    </font>
    <font>
      <b/>
      <sz val="12"/>
      <name val="仿宋_GB2312"/>
      <family val="3"/>
    </font>
    <font>
      <b/>
      <sz val="12"/>
      <name val="仿宋"/>
      <family val="3"/>
    </font>
    <font>
      <sz val="12"/>
      <color indexed="8"/>
      <name val="宋体"/>
      <family val="0"/>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style="thin"/>
    </border>
    <border>
      <left style="thin"/>
      <right>
        <color indexed="63"/>
      </right>
      <top style="medium"/>
      <bottom style="thin"/>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0" fillId="24" borderId="5" applyNumberFormat="0" applyAlignment="0" applyProtection="0"/>
    <xf numFmtId="0" fontId="61" fillId="25"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65" fillId="32" borderId="0" applyNumberFormat="0" applyBorder="0" applyAlignment="0" applyProtection="0"/>
    <xf numFmtId="0" fontId="66" fillId="24" borderId="8" applyNumberFormat="0" applyAlignment="0" applyProtection="0"/>
    <xf numFmtId="0" fontId="67"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8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0"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5" borderId="1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4" xfId="53" applyNumberFormat="1" applyFont="1" applyFill="1" applyBorder="1" applyAlignment="1">
      <alignment horizontal="left"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0" fontId="24" fillId="0" borderId="0" xfId="0" applyFont="1" applyAlignment="1">
      <alignment/>
    </xf>
    <xf numFmtId="0" fontId="25" fillId="0" borderId="0" xfId="0" applyFont="1" applyAlignment="1">
      <alignment/>
    </xf>
    <xf numFmtId="0" fontId="9" fillId="0" borderId="0" xfId="0" applyFont="1" applyAlignment="1">
      <alignment/>
    </xf>
    <xf numFmtId="0" fontId="26" fillId="0" borderId="0" xfId="0" applyFont="1" applyAlignment="1">
      <alignment/>
    </xf>
    <xf numFmtId="0" fontId="19" fillId="35" borderId="15" xfId="52" applyFont="1" applyFill="1" applyBorder="1" applyAlignment="1">
      <alignment horizontal="right" vertical="center" wrapText="1"/>
      <protection/>
    </xf>
    <xf numFmtId="0" fontId="2" fillId="0" borderId="10" xfId="52" applyBorder="1">
      <alignment/>
      <protection/>
    </xf>
    <xf numFmtId="0" fontId="18" fillId="0" borderId="0" xfId="54" applyNumberFormat="1" applyFont="1" applyFill="1" applyAlignment="1" applyProtection="1">
      <alignment horizontal="right"/>
      <protection/>
    </xf>
    <xf numFmtId="0" fontId="0" fillId="0" borderId="10" xfId="55" applyFont="1" applyFill="1" applyBorder="1" applyAlignment="1">
      <alignment horizontal="center" vertical="center" wrapText="1"/>
      <protection/>
    </xf>
    <xf numFmtId="0" fontId="9" fillId="0" borderId="0" xfId="0" applyFont="1" applyAlignment="1">
      <alignment horizontal="left"/>
    </xf>
    <xf numFmtId="0" fontId="29" fillId="0" borderId="10" xfId="0" applyFont="1" applyBorder="1" applyAlignment="1">
      <alignment horizontal="center" vertical="center" wrapText="1"/>
    </xf>
    <xf numFmtId="0" fontId="3" fillId="35" borderId="0" xfId="55" applyFont="1" applyFill="1" applyBorder="1" applyAlignment="1">
      <alignment vertical="center" wrapText="1"/>
      <protection/>
    </xf>
    <xf numFmtId="0" fontId="9" fillId="0" borderId="10" xfId="0" applyFont="1" applyBorder="1" applyAlignment="1">
      <alignment/>
    </xf>
    <xf numFmtId="0" fontId="6" fillId="35" borderId="0" xfId="53" applyFont="1" applyFill="1" applyBorder="1" applyAlignment="1">
      <alignment horizontal="right" vertical="center"/>
      <protection/>
    </xf>
    <xf numFmtId="0" fontId="9" fillId="0" borderId="0" xfId="0" applyFont="1" applyBorder="1" applyAlignment="1">
      <alignment/>
    </xf>
    <xf numFmtId="0" fontId="13" fillId="0" borderId="0" xfId="0" applyFont="1" applyBorder="1" applyAlignment="1">
      <alignment vertical="center" wrapText="1"/>
    </xf>
    <xf numFmtId="0" fontId="26" fillId="0" borderId="0" xfId="0" applyFont="1" applyBorder="1" applyAlignment="1">
      <alignment/>
    </xf>
    <xf numFmtId="0" fontId="0" fillId="0" borderId="0" xfId="55" applyBorder="1" applyAlignment="1">
      <alignment vertical="center" wrapText="1"/>
      <protection/>
    </xf>
    <xf numFmtId="0" fontId="31" fillId="0" borderId="10" xfId="0" applyFont="1" applyBorder="1" applyAlignment="1">
      <alignment horizontal="left" vertical="center" wrapText="1"/>
    </xf>
    <xf numFmtId="0" fontId="31" fillId="0" borderId="10" xfId="0"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1" fillId="0" borderId="10" xfId="0" applyFont="1" applyBorder="1" applyAlignment="1">
      <alignment vertical="center"/>
    </xf>
    <xf numFmtId="0" fontId="26" fillId="0" borderId="0" xfId="0" applyFont="1" applyAlignment="1">
      <alignment horizontal="left"/>
    </xf>
    <xf numFmtId="0" fontId="0" fillId="0" borderId="0" xfId="55" applyAlignment="1">
      <alignment horizontal="left" vertical="center" wrapText="1"/>
      <protection/>
    </xf>
    <xf numFmtId="0" fontId="9" fillId="0" borderId="10" xfId="0" applyFont="1" applyBorder="1" applyAlignment="1">
      <alignment horizontal="left" vertical="center"/>
    </xf>
    <xf numFmtId="0" fontId="26" fillId="0" borderId="10" xfId="0" applyFont="1" applyBorder="1" applyAlignment="1">
      <alignment horizontal="left" vertical="center"/>
    </xf>
    <xf numFmtId="191" fontId="31" fillId="0" borderId="10" xfId="0" applyNumberFormat="1" applyFont="1" applyBorder="1" applyAlignment="1">
      <alignment vertical="center" wrapText="1"/>
    </xf>
    <xf numFmtId="184" fontId="31" fillId="0" borderId="10" xfId="0" applyNumberFormat="1" applyFont="1" applyBorder="1" applyAlignment="1">
      <alignment vertical="center" wrapText="1"/>
    </xf>
    <xf numFmtId="184" fontId="3" fillId="0" borderId="10" xfId="0" applyNumberFormat="1" applyFont="1" applyBorder="1" applyAlignment="1">
      <alignment horizontal="right" vertical="center" wrapText="1"/>
    </xf>
    <xf numFmtId="184" fontId="31" fillId="0" borderId="10" xfId="0" applyNumberFormat="1" applyFont="1" applyBorder="1" applyAlignment="1">
      <alignment horizontal="right" vertical="center" wrapText="1"/>
    </xf>
    <xf numFmtId="184" fontId="9" fillId="0" borderId="10" xfId="0" applyNumberFormat="1" applyFont="1" applyBorder="1" applyAlignment="1">
      <alignment horizontal="right" vertical="center"/>
    </xf>
    <xf numFmtId="184" fontId="3" fillId="0" borderId="10" xfId="0" applyNumberFormat="1" applyFont="1" applyFill="1" applyBorder="1" applyAlignment="1">
      <alignment horizontal="right" vertical="center" wrapText="1"/>
    </xf>
    <xf numFmtId="184" fontId="26" fillId="0" borderId="10" xfId="0" applyNumberFormat="1" applyFont="1" applyBorder="1" applyAlignment="1">
      <alignment horizontal="right" vertical="center"/>
    </xf>
    <xf numFmtId="184" fontId="31" fillId="0" borderId="10" xfId="0" applyNumberFormat="1" applyFont="1" applyBorder="1" applyAlignment="1">
      <alignment horizontal="right" vertical="center"/>
    </xf>
    <xf numFmtId="0" fontId="3" fillId="35" borderId="0" xfId="55" applyFont="1" applyFill="1" applyAlignment="1">
      <alignment horizontal="right" vertical="center" wrapText="1"/>
      <protection/>
    </xf>
    <xf numFmtId="0" fontId="23" fillId="35" borderId="25" xfId="52" applyFont="1" applyFill="1" applyBorder="1" applyAlignment="1">
      <alignment vertical="center" wrapText="1"/>
      <protection/>
    </xf>
    <xf numFmtId="0" fontId="22" fillId="35" borderId="25" xfId="52" applyFont="1" applyFill="1" applyBorder="1" applyAlignment="1">
      <alignment vertical="center" wrapText="1"/>
      <protection/>
    </xf>
    <xf numFmtId="0" fontId="27" fillId="35" borderId="26" xfId="52" applyFont="1" applyFill="1" applyBorder="1" applyAlignment="1">
      <alignment horizontal="center" vertical="center" wrapText="1"/>
      <protection/>
    </xf>
    <xf numFmtId="0" fontId="27" fillId="35" borderId="27" xfId="52" applyFont="1" applyFill="1" applyBorder="1" applyAlignment="1">
      <alignment horizontal="center" vertical="center" wrapText="1"/>
      <protection/>
    </xf>
    <xf numFmtId="0" fontId="33" fillId="35" borderId="17" xfId="52" applyFont="1" applyFill="1" applyBorder="1" applyAlignment="1">
      <alignment vertical="center" wrapText="1"/>
      <protection/>
    </xf>
    <xf numFmtId="0" fontId="33" fillId="35" borderId="25" xfId="52" applyFont="1" applyFill="1" applyBorder="1" applyAlignment="1">
      <alignment vertical="center" wrapText="1"/>
      <protection/>
    </xf>
    <xf numFmtId="0" fontId="27" fillId="0" borderId="10" xfId="52" applyFont="1" applyBorder="1" applyAlignment="1">
      <alignment vertical="center"/>
      <protection/>
    </xf>
    <xf numFmtId="4" fontId="1" fillId="0" borderId="28" xfId="0" applyNumberFormat="1" applyFont="1" applyBorder="1" applyAlignment="1">
      <alignment horizontal="right" vertical="center" shrinkToFit="1"/>
    </xf>
    <xf numFmtId="184" fontId="12" fillId="35" borderId="10" xfId="53" applyNumberFormat="1" applyFont="1" applyFill="1" applyBorder="1" applyAlignment="1">
      <alignment horizontal="left" vertical="center"/>
      <protection/>
    </xf>
    <xf numFmtId="4" fontId="1" fillId="0" borderId="29" xfId="0" applyNumberFormat="1" applyFont="1" applyBorder="1" applyAlignment="1">
      <alignment horizontal="right" vertical="center" shrinkToFit="1"/>
    </xf>
    <xf numFmtId="184" fontId="12" fillId="35" borderId="12" xfId="53" applyNumberFormat="1" applyFont="1" applyFill="1" applyBorder="1" applyAlignment="1" quotePrefix="1">
      <alignment horizontal="center" vertical="center"/>
      <protection/>
    </xf>
    <xf numFmtId="0" fontId="12" fillId="35" borderId="10" xfId="53" applyNumberFormat="1" applyFont="1" applyFill="1" applyBorder="1" applyAlignment="1" quotePrefix="1">
      <alignment vertical="center"/>
      <protection/>
    </xf>
    <xf numFmtId="184" fontId="12" fillId="0" borderId="18" xfId="53" applyNumberFormat="1" applyFont="1" applyFill="1" applyBorder="1" applyAlignment="1">
      <alignment horizontal="right" vertical="center"/>
      <protection/>
    </xf>
    <xf numFmtId="49" fontId="0" fillId="35" borderId="19" xfId="53" applyNumberFormat="1" applyFont="1" applyFill="1" applyBorder="1" applyAlignment="1" quotePrefix="1">
      <alignment horizontal="center" vertical="center"/>
      <protection/>
    </xf>
    <xf numFmtId="4" fontId="12" fillId="35" borderId="10" xfId="53" applyNumberFormat="1" applyFont="1" applyFill="1" applyBorder="1" applyAlignment="1" quotePrefix="1">
      <alignment vertical="center"/>
      <protection/>
    </xf>
    <xf numFmtId="4" fontId="1" fillId="0" borderId="10" xfId="0" applyNumberFormat="1" applyFont="1" applyBorder="1" applyAlignment="1">
      <alignment vertical="center" shrinkToFit="1"/>
    </xf>
    <xf numFmtId="184" fontId="12" fillId="35" borderId="10" xfId="53" applyNumberFormat="1" applyFont="1" applyFill="1" applyBorder="1" applyAlignment="1" quotePrefix="1">
      <alignment vertical="center"/>
      <protection/>
    </xf>
    <xf numFmtId="0" fontId="12" fillId="35" borderId="16" xfId="53" applyNumberFormat="1" applyFont="1" applyFill="1" applyBorder="1" applyAlignment="1" quotePrefix="1">
      <alignment horizontal="center" vertical="center"/>
      <protection/>
    </xf>
    <xf numFmtId="184" fontId="12" fillId="35" borderId="12" xfId="53" applyNumberFormat="1" applyFont="1" applyFill="1" applyBorder="1" applyAlignment="1" quotePrefix="1">
      <alignment vertical="center"/>
      <protection/>
    </xf>
    <xf numFmtId="0" fontId="6" fillId="35" borderId="0" xfId="53" applyFont="1" applyFill="1" applyAlignment="1">
      <alignment horizontal="left" vertical="center"/>
      <protection/>
    </xf>
    <xf numFmtId="0" fontId="6" fillId="35" borderId="0" xfId="53" applyFont="1" applyFill="1" applyAlignment="1">
      <alignment horizontal="center" vertical="center"/>
      <protection/>
    </xf>
    <xf numFmtId="0" fontId="3" fillId="35" borderId="13" xfId="55" applyFont="1" applyFill="1" applyBorder="1" applyAlignment="1">
      <alignment horizontal="center" vertical="center" wrapText="1"/>
      <protection/>
    </xf>
    <xf numFmtId="0" fontId="6" fillId="35" borderId="0" xfId="53" applyFont="1" applyFill="1" applyAlignment="1">
      <alignment horizontal="center" vertical="center"/>
      <protection/>
    </xf>
    <xf numFmtId="193" fontId="0" fillId="0" borderId="10" xfId="55" applyNumberFormat="1" applyFont="1" applyFill="1" applyBorder="1" applyAlignment="1">
      <alignment horizontal="center" vertical="center" wrapText="1"/>
      <protection/>
    </xf>
    <xf numFmtId="193" fontId="0" fillId="0" borderId="11" xfId="55" applyNumberFormat="1" applyFont="1" applyFill="1" applyBorder="1" applyAlignment="1">
      <alignment horizontal="center" vertical="center" wrapText="1"/>
      <protection/>
    </xf>
    <xf numFmtId="0" fontId="0" fillId="0" borderId="0" xfId="55" applyAlignment="1">
      <alignment horizontal="center" vertical="center" wrapText="1"/>
      <protection/>
    </xf>
    <xf numFmtId="184" fontId="9" fillId="0" borderId="0" xfId="0" applyNumberFormat="1" applyFont="1" applyAlignment="1">
      <alignment/>
    </xf>
    <xf numFmtId="0" fontId="3" fillId="35" borderId="0" xfId="55" applyFont="1" applyFill="1" applyBorder="1" applyAlignment="1">
      <alignment horizontal="left" vertical="center" wrapText="1"/>
      <protection/>
    </xf>
    <xf numFmtId="0" fontId="35" fillId="35" borderId="0" xfId="53" applyFont="1" applyFill="1" applyBorder="1" applyAlignment="1">
      <alignment horizontal="left" vertical="center"/>
      <protection/>
    </xf>
    <xf numFmtId="0" fontId="35" fillId="35" borderId="30" xfId="53" applyFont="1" applyFill="1" applyBorder="1" applyAlignment="1">
      <alignment horizontal="left" vertical="center"/>
      <protection/>
    </xf>
    <xf numFmtId="184" fontId="19" fillId="35" borderId="15" xfId="52" applyNumberFormat="1" applyFont="1" applyFill="1" applyBorder="1" applyAlignment="1">
      <alignment horizontal="right" vertical="center" wrapText="1"/>
      <protection/>
    </xf>
    <xf numFmtId="184" fontId="34" fillId="35" borderId="15" xfId="52" applyNumberFormat="1" applyFont="1" applyFill="1" applyBorder="1" applyAlignment="1">
      <alignment horizontal="right" vertical="center" wrapText="1"/>
      <protection/>
    </xf>
    <xf numFmtId="0" fontId="36" fillId="0" borderId="10" xfId="52" applyFont="1" applyBorder="1" applyAlignment="1">
      <alignment horizontal="center" vertical="center"/>
      <protection/>
    </xf>
    <xf numFmtId="0" fontId="2" fillId="0" borderId="10" xfId="52" applyFont="1" applyBorder="1">
      <alignment/>
      <protection/>
    </xf>
    <xf numFmtId="0" fontId="2" fillId="0" borderId="10" xfId="52" applyFont="1" applyBorder="1" applyAlignment="1">
      <alignment horizontal="center" vertical="center"/>
      <protection/>
    </xf>
    <xf numFmtId="184" fontId="12" fillId="35" borderId="10" xfId="53" applyNumberFormat="1" applyFont="1" applyFill="1" applyBorder="1" applyAlignment="1" quotePrefix="1">
      <alignment horizontal="left" vertical="center"/>
      <protection/>
    </xf>
    <xf numFmtId="184" fontId="12" fillId="35" borderId="10" xfId="53" applyNumberFormat="1" applyFont="1" applyFill="1" applyBorder="1" applyAlignment="1">
      <alignment horizontal="left" vertical="center"/>
      <protection/>
    </xf>
    <xf numFmtId="10" fontId="3" fillId="0" borderId="0" xfId="33" applyNumberFormat="1" applyFont="1" applyBorder="1" applyAlignment="1">
      <alignment horizontal="right" vertical="center"/>
    </xf>
    <xf numFmtId="184" fontId="0" fillId="35" borderId="10" xfId="0" applyNumberFormat="1" applyFont="1" applyFill="1" applyBorder="1" applyAlignment="1">
      <alignment horizontal="left" vertical="center"/>
    </xf>
    <xf numFmtId="184" fontId="2" fillId="0" borderId="0" xfId="52" applyNumberFormat="1">
      <alignment/>
      <protection/>
    </xf>
    <xf numFmtId="0" fontId="11" fillId="0" borderId="0" xfId="53" applyFont="1" applyFill="1" applyAlignment="1">
      <alignment horizontal="center" vertical="center"/>
      <protection/>
    </xf>
    <xf numFmtId="184" fontId="0" fillId="35" borderId="26" xfId="53" applyNumberFormat="1" applyFont="1" applyFill="1" applyBorder="1" applyAlignment="1" quotePrefix="1">
      <alignment horizontal="center" vertical="center"/>
      <protection/>
    </xf>
    <xf numFmtId="184" fontId="0" fillId="35" borderId="31" xfId="53" applyNumberFormat="1" applyFont="1" applyFill="1" applyBorder="1" applyAlignment="1" quotePrefix="1">
      <alignment horizontal="center" vertical="center"/>
      <protection/>
    </xf>
    <xf numFmtId="184" fontId="0" fillId="35" borderId="32" xfId="53" applyNumberFormat="1" applyFont="1" applyFill="1" applyBorder="1" applyAlignment="1" quotePrefix="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0" fillId="0" borderId="33" xfId="0" applyBorder="1" applyAlignment="1">
      <alignment horizontal="left" vertical="center" wrapText="1"/>
    </xf>
    <xf numFmtId="0" fontId="0" fillId="0" borderId="33" xfId="0" applyFont="1" applyBorder="1" applyAlignment="1">
      <alignment horizontal="left" vertical="center"/>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xf>
    <xf numFmtId="184" fontId="0" fillId="35" borderId="25" xfId="0" applyNumberFormat="1" applyFill="1" applyBorder="1" applyAlignment="1" quotePrefix="1">
      <alignment horizontal="center" vertical="center"/>
    </xf>
    <xf numFmtId="184" fontId="0" fillId="35" borderId="40" xfId="0" applyNumberFormat="1" applyFill="1" applyBorder="1" applyAlignment="1" quotePrefix="1">
      <alignment horizontal="center" vertical="center"/>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17" xfId="0" applyNumberFormat="1" applyFill="1" applyBorder="1" applyAlignment="1">
      <alignment horizontal="left" vertical="center"/>
    </xf>
    <xf numFmtId="184" fontId="0" fillId="35" borderId="40" xfId="0" applyNumberFormat="1" applyFill="1" applyBorder="1" applyAlignment="1">
      <alignment horizontal="left" vertical="center"/>
    </xf>
    <xf numFmtId="184" fontId="0" fillId="35" borderId="10" xfId="0" applyNumberFormat="1" applyFill="1" applyBorder="1" applyAlignment="1">
      <alignment horizontal="left" vertical="center"/>
    </xf>
    <xf numFmtId="0" fontId="11" fillId="0" borderId="0" xfId="0" applyFont="1" applyFill="1" applyAlignment="1">
      <alignment horizontal="center" vertical="center"/>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23" xfId="0" applyNumberFormat="1" applyFont="1" applyFill="1" applyBorder="1" applyAlignment="1">
      <alignment horizontal="center" vertical="center" wrapText="1"/>
    </xf>
    <xf numFmtId="184" fontId="0" fillId="35" borderId="44" xfId="0" applyNumberFormat="1" applyFont="1" applyFill="1" applyBorder="1" applyAlignment="1">
      <alignment horizontal="center" vertical="center" wrapText="1"/>
    </xf>
    <xf numFmtId="184" fontId="0" fillId="35" borderId="44" xfId="0" applyNumberFormat="1" applyFill="1" applyBorder="1" applyAlignment="1" quotePrefix="1">
      <alignment horizontal="center" vertical="center" wrapText="1"/>
    </xf>
    <xf numFmtId="184" fontId="0" fillId="35" borderId="45" xfId="0" applyNumberFormat="1" applyFill="1" applyBorder="1" applyAlignment="1" quotePrefix="1">
      <alignment horizontal="center" vertical="center" wrapText="1"/>
    </xf>
    <xf numFmtId="184" fontId="0" fillId="35" borderId="30"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36" xfId="0" applyNumberFormat="1" applyFont="1" applyFill="1" applyBorder="1" applyAlignment="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43" xfId="0" applyNumberFormat="1" applyFont="1" applyFill="1" applyBorder="1" applyAlignment="1" quotePrefix="1">
      <alignment horizontal="center" vertical="center" wrapText="1"/>
    </xf>
    <xf numFmtId="49" fontId="0" fillId="35" borderId="39" xfId="0" applyNumberFormat="1" applyFill="1" applyBorder="1" applyAlignment="1" quotePrefix="1">
      <alignment horizontal="center" vertical="center"/>
    </xf>
    <xf numFmtId="49" fontId="0" fillId="35" borderId="25" xfId="0" applyNumberFormat="1" applyFill="1" applyBorder="1" applyAlignment="1" quotePrefix="1">
      <alignment horizontal="center" vertical="center"/>
    </xf>
    <xf numFmtId="49" fontId="0" fillId="35" borderId="40" xfId="0" applyNumberFormat="1" applyFill="1" applyBorder="1" applyAlignment="1" quotePrefix="1">
      <alignment horizontal="center" vertical="center"/>
    </xf>
    <xf numFmtId="184" fontId="0" fillId="35" borderId="45" xfId="0" applyNumberFormat="1" applyFill="1" applyBorder="1" applyAlignment="1" quotePrefix="1">
      <alignment horizontal="center" vertical="center"/>
    </xf>
    <xf numFmtId="184" fontId="0" fillId="35" borderId="30" xfId="0" applyNumberFormat="1" applyFill="1" applyBorder="1" applyAlignment="1" quotePrefix="1">
      <alignment horizontal="center" vertical="center"/>
    </xf>
    <xf numFmtId="184" fontId="0" fillId="35" borderId="46" xfId="0" applyNumberFormat="1" applyFill="1" applyBorder="1" applyAlignment="1" quotePrefix="1">
      <alignment horizontal="center" vertical="center"/>
    </xf>
    <xf numFmtId="184" fontId="0" fillId="35" borderId="27"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26"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25" xfId="55" applyFont="1" applyBorder="1" applyAlignment="1">
      <alignment horizontal="center" vertical="center" wrapText="1"/>
      <protection/>
    </xf>
    <xf numFmtId="0" fontId="30" fillId="0" borderId="10" xfId="0" applyFont="1" applyBorder="1" applyAlignment="1">
      <alignment horizontal="center" vertical="center" wrapText="1"/>
    </xf>
    <xf numFmtId="0" fontId="28" fillId="35" borderId="0" xfId="55" applyFont="1" applyFill="1" applyBorder="1" applyAlignment="1">
      <alignment horizontal="center" vertical="center"/>
      <protection/>
    </xf>
    <xf numFmtId="0" fontId="0" fillId="0" borderId="10" xfId="0" applyBorder="1" applyAlignment="1">
      <alignment/>
    </xf>
    <xf numFmtId="0" fontId="31" fillId="0" borderId="15" xfId="0" applyFont="1" applyBorder="1" applyAlignment="1">
      <alignment horizontal="center" vertical="center"/>
    </xf>
    <xf numFmtId="0" fontId="31" fillId="0" borderId="25" xfId="0" applyFont="1" applyBorder="1" applyAlignment="1">
      <alignment horizontal="center" vertical="center"/>
    </xf>
    <xf numFmtId="0" fontId="31" fillId="0" borderId="40" xfId="0" applyFont="1" applyBorder="1" applyAlignment="1">
      <alignment horizontal="center" vertical="center"/>
    </xf>
    <xf numFmtId="0" fontId="21" fillId="0" borderId="0" xfId="54" applyFont="1" applyBorder="1" applyAlignment="1">
      <alignment horizontal="left" wrapText="1"/>
      <protection/>
    </xf>
    <xf numFmtId="0" fontId="32" fillId="0" borderId="0" xfId="54" applyNumberFormat="1" applyFont="1" applyFill="1" applyAlignment="1" applyProtection="1">
      <alignment horizontal="center" vertical="center"/>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45"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51"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10" fillId="35" borderId="0" xfId="55" applyFont="1" applyFill="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10"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SheetLayoutView="100" zoomScalePageLayoutView="0" workbookViewId="0" topLeftCell="A1">
      <selection activeCell="I14" sqref="I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1"/>
    </row>
    <row r="2" spans="1:8" s="2" customFormat="1" ht="18" customHeight="1">
      <c r="A2" s="184" t="s">
        <v>169</v>
      </c>
      <c r="B2" s="184"/>
      <c r="C2" s="184"/>
      <c r="D2" s="184"/>
      <c r="E2" s="184"/>
      <c r="F2" s="184"/>
      <c r="G2" s="1"/>
      <c r="H2" s="1"/>
    </row>
    <row r="3" spans="1:6" ht="9.75" customHeight="1">
      <c r="A3" s="3"/>
      <c r="B3" s="3"/>
      <c r="C3" s="3"/>
      <c r="D3" s="3"/>
      <c r="E3" s="3"/>
      <c r="F3" s="48" t="s">
        <v>78</v>
      </c>
    </row>
    <row r="4" spans="1:6" ht="15" customHeight="1" thickBot="1">
      <c r="A4" s="163" t="s">
        <v>241</v>
      </c>
      <c r="B4" s="3"/>
      <c r="C4" s="3"/>
      <c r="D4" s="3"/>
      <c r="E4" s="3"/>
      <c r="F4" s="48" t="s">
        <v>79</v>
      </c>
    </row>
    <row r="5" spans="1:8" s="8" customFormat="1" ht="21.75" customHeight="1">
      <c r="A5" s="185" t="s">
        <v>0</v>
      </c>
      <c r="B5" s="186"/>
      <c r="C5" s="186"/>
      <c r="D5" s="186" t="s">
        <v>1</v>
      </c>
      <c r="E5" s="186"/>
      <c r="F5" s="187"/>
      <c r="G5" s="7"/>
      <c r="H5" s="7"/>
    </row>
    <row r="6" spans="1:8" s="8" customFormat="1" ht="21.75" customHeight="1">
      <c r="A6" s="82" t="s">
        <v>80</v>
      </c>
      <c r="B6" s="83" t="s">
        <v>2</v>
      </c>
      <c r="C6" s="84" t="s">
        <v>81</v>
      </c>
      <c r="D6" s="85" t="s">
        <v>80</v>
      </c>
      <c r="E6" s="83" t="s">
        <v>2</v>
      </c>
      <c r="F6" s="86" t="s">
        <v>81</v>
      </c>
      <c r="G6" s="7"/>
      <c r="H6" s="7"/>
    </row>
    <row r="7" spans="1:8" s="8" customFormat="1" ht="21.75" customHeight="1">
      <c r="A7" s="82" t="s">
        <v>82</v>
      </c>
      <c r="B7" s="84"/>
      <c r="C7" s="85" t="s">
        <v>3</v>
      </c>
      <c r="D7" s="85" t="s">
        <v>82</v>
      </c>
      <c r="E7" s="84"/>
      <c r="F7" s="87" t="s">
        <v>4</v>
      </c>
      <c r="G7" s="7"/>
      <c r="H7" s="7"/>
    </row>
    <row r="8" spans="1:8" s="8" customFormat="1" ht="21.75" customHeight="1">
      <c r="A8" s="57" t="s">
        <v>83</v>
      </c>
      <c r="B8" s="56" t="s">
        <v>3</v>
      </c>
      <c r="C8" s="151">
        <f>5309278.08/10000</f>
        <v>530.927808</v>
      </c>
      <c r="D8" s="179" t="s">
        <v>311</v>
      </c>
      <c r="E8" s="56" t="s">
        <v>84</v>
      </c>
      <c r="F8" s="153">
        <f>2019532.46/10000</f>
        <v>201.953246</v>
      </c>
      <c r="G8" s="181"/>
      <c r="H8" s="7"/>
    </row>
    <row r="9" spans="1:8" s="8" customFormat="1" ht="21.75" customHeight="1">
      <c r="A9" s="59" t="s">
        <v>85</v>
      </c>
      <c r="B9" s="56" t="s">
        <v>4</v>
      </c>
      <c r="C9" s="58"/>
      <c r="D9" s="152" t="s">
        <v>242</v>
      </c>
      <c r="E9" s="56" t="s">
        <v>86</v>
      </c>
      <c r="F9" s="153">
        <f>6832/10000</f>
        <v>0.6832</v>
      </c>
      <c r="G9" s="181"/>
      <c r="H9" s="7"/>
    </row>
    <row r="10" spans="1:8" s="8" customFormat="1" ht="21.75" customHeight="1">
      <c r="A10" s="59" t="s">
        <v>87</v>
      </c>
      <c r="B10" s="56" t="s">
        <v>5</v>
      </c>
      <c r="C10" s="58"/>
      <c r="D10" s="152" t="s">
        <v>243</v>
      </c>
      <c r="E10" s="56" t="s">
        <v>17</v>
      </c>
      <c r="F10" s="153">
        <v>17.6349</v>
      </c>
      <c r="G10" s="181"/>
      <c r="H10" s="7"/>
    </row>
    <row r="11" spans="1:8" s="8" customFormat="1" ht="21.75" customHeight="1">
      <c r="A11" s="59" t="s">
        <v>88</v>
      </c>
      <c r="B11" s="56" t="s">
        <v>6</v>
      </c>
      <c r="C11" s="58"/>
      <c r="D11" s="180" t="s">
        <v>244</v>
      </c>
      <c r="E11" s="56" t="s">
        <v>18</v>
      </c>
      <c r="F11" s="153">
        <v>35</v>
      </c>
      <c r="G11" s="181"/>
      <c r="H11" s="7"/>
    </row>
    <row r="12" spans="1:8" s="8" customFormat="1" ht="21.75" customHeight="1">
      <c r="A12" s="59" t="s">
        <v>89</v>
      </c>
      <c r="B12" s="56" t="s">
        <v>7</v>
      </c>
      <c r="C12" s="58"/>
      <c r="D12" s="180" t="s">
        <v>245</v>
      </c>
      <c r="E12" s="56" t="s">
        <v>19</v>
      </c>
      <c r="F12" s="153">
        <v>6.7379</v>
      </c>
      <c r="G12" s="181"/>
      <c r="H12" s="7"/>
    </row>
    <row r="13" spans="1:8" s="8" customFormat="1" ht="21.75" customHeight="1">
      <c r="A13" s="59" t="s">
        <v>90</v>
      </c>
      <c r="B13" s="56" t="s">
        <v>8</v>
      </c>
      <c r="C13" s="58"/>
      <c r="D13" s="180" t="s">
        <v>246</v>
      </c>
      <c r="E13" s="56" t="s">
        <v>20</v>
      </c>
      <c r="F13" s="153">
        <v>16.772994</v>
      </c>
      <c r="G13" s="181"/>
      <c r="H13" s="7"/>
    </row>
    <row r="14" spans="1:8" s="8" customFormat="1" ht="21.75" customHeight="1">
      <c r="A14" s="60"/>
      <c r="B14" s="56" t="s">
        <v>9</v>
      </c>
      <c r="C14" s="58"/>
      <c r="D14" s="180" t="s">
        <v>247</v>
      </c>
      <c r="E14" s="56" t="s">
        <v>21</v>
      </c>
      <c r="F14" s="153">
        <v>106.84886200000001</v>
      </c>
      <c r="G14" s="181"/>
      <c r="H14" s="7"/>
    </row>
    <row r="15" spans="1:8" s="8" customFormat="1" ht="21.75" customHeight="1">
      <c r="A15" s="60"/>
      <c r="B15" s="56"/>
      <c r="C15" s="58"/>
      <c r="D15" s="180" t="s">
        <v>248</v>
      </c>
      <c r="E15" s="56"/>
      <c r="F15" s="153">
        <v>164.19416</v>
      </c>
      <c r="G15" s="181"/>
      <c r="H15" s="7"/>
    </row>
    <row r="16" spans="1:8" s="8" customFormat="1" ht="21.75" customHeight="1">
      <c r="A16" s="61"/>
      <c r="B16" s="56" t="s">
        <v>10</v>
      </c>
      <c r="C16" s="62"/>
      <c r="D16" s="152" t="s">
        <v>249</v>
      </c>
      <c r="E16" s="56" t="s">
        <v>22</v>
      </c>
      <c r="F16" s="153">
        <v>28.215791999999997</v>
      </c>
      <c r="G16" s="181"/>
      <c r="H16" s="7"/>
    </row>
    <row r="17" spans="1:8" s="8" customFormat="1" ht="21.75" customHeight="1">
      <c r="A17" s="63" t="s">
        <v>25</v>
      </c>
      <c r="B17" s="56" t="s">
        <v>11</v>
      </c>
      <c r="C17" s="58">
        <f>C8</f>
        <v>530.927808</v>
      </c>
      <c r="D17" s="64" t="s">
        <v>27</v>
      </c>
      <c r="E17" s="56" t="s">
        <v>23</v>
      </c>
      <c r="F17" s="65">
        <f>SUM(F8:F16)</f>
        <v>578.041054</v>
      </c>
      <c r="G17" s="181"/>
      <c r="H17" s="7"/>
    </row>
    <row r="18" spans="1:8" s="8" customFormat="1" ht="21.75" customHeight="1">
      <c r="A18" s="61" t="s">
        <v>91</v>
      </c>
      <c r="B18" s="56" t="s">
        <v>12</v>
      </c>
      <c r="C18" s="58"/>
      <c r="D18" s="90" t="s">
        <v>92</v>
      </c>
      <c r="E18" s="56" t="s">
        <v>24</v>
      </c>
      <c r="F18" s="66"/>
      <c r="G18" s="7"/>
      <c r="H18" s="7"/>
    </row>
    <row r="19" spans="1:8" s="8" customFormat="1" ht="21.75" customHeight="1">
      <c r="A19" s="61" t="s">
        <v>178</v>
      </c>
      <c r="B19" s="56" t="s">
        <v>13</v>
      </c>
      <c r="C19" s="151">
        <f>471132.46/10000</f>
        <v>47.113246000000004</v>
      </c>
      <c r="D19" s="90" t="s">
        <v>177</v>
      </c>
      <c r="E19" s="56" t="s">
        <v>26</v>
      </c>
      <c r="F19" s="66"/>
      <c r="G19" s="7"/>
      <c r="H19" s="7"/>
    </row>
    <row r="20" spans="1:8" s="8" customFormat="1" ht="21.75" customHeight="1">
      <c r="A20" s="91"/>
      <c r="B20" s="56" t="s">
        <v>14</v>
      </c>
      <c r="C20" s="67"/>
      <c r="D20" s="92"/>
      <c r="E20" s="56" t="s">
        <v>28</v>
      </c>
      <c r="F20" s="68"/>
      <c r="G20" s="7"/>
      <c r="H20" s="7"/>
    </row>
    <row r="21" spans="1:6" ht="21.75" customHeight="1" thickBot="1">
      <c r="A21" s="69" t="s">
        <v>30</v>
      </c>
      <c r="B21" s="154" t="s">
        <v>15</v>
      </c>
      <c r="C21" s="70">
        <f>C17+C19</f>
        <v>578.041054</v>
      </c>
      <c r="D21" s="71" t="s">
        <v>30</v>
      </c>
      <c r="E21" s="154" t="s">
        <v>29</v>
      </c>
      <c r="F21" s="72">
        <f>F17</f>
        <v>578.041054</v>
      </c>
    </row>
    <row r="22" spans="1:6" ht="29.25" customHeight="1">
      <c r="A22" s="188" t="s">
        <v>93</v>
      </c>
      <c r="B22" s="189"/>
      <c r="C22" s="189"/>
      <c r="D22" s="189"/>
      <c r="E22" s="189"/>
      <c r="F22" s="189"/>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42"/>
  <sheetViews>
    <sheetView zoomScaleSheetLayoutView="160" zoomScalePageLayoutView="0" workbookViewId="0" topLeftCell="A1">
      <selection activeCell="A9" sqref="A9:D39"/>
    </sheetView>
  </sheetViews>
  <sheetFormatPr defaultColWidth="9.00390625" defaultRowHeight="14.25"/>
  <cols>
    <col min="1" max="3" width="4.625" style="11" customWidth="1"/>
    <col min="4" max="4" width="38.25390625" style="11" bestFit="1" customWidth="1"/>
    <col min="5" max="11" width="13.625" style="11" customWidth="1"/>
    <col min="12" max="16384" width="9.00390625" style="11" customWidth="1"/>
  </cols>
  <sheetData>
    <row r="1" spans="1:11" s="9" customFormat="1" ht="21.75">
      <c r="A1" s="206" t="s">
        <v>170</v>
      </c>
      <c r="B1" s="206"/>
      <c r="C1" s="206"/>
      <c r="D1" s="206"/>
      <c r="E1" s="206"/>
      <c r="F1" s="206"/>
      <c r="G1" s="206"/>
      <c r="H1" s="206"/>
      <c r="I1" s="206"/>
      <c r="J1" s="206"/>
      <c r="K1" s="206"/>
    </row>
    <row r="2" spans="1:11" ht="14.25">
      <c r="A2" s="10"/>
      <c r="B2" s="10"/>
      <c r="C2" s="10"/>
      <c r="D2" s="10"/>
      <c r="E2" s="10"/>
      <c r="F2" s="10"/>
      <c r="G2" s="10"/>
      <c r="H2" s="10"/>
      <c r="I2" s="10"/>
      <c r="J2" s="10"/>
      <c r="K2" s="48" t="s">
        <v>50</v>
      </c>
    </row>
    <row r="3" spans="1:11" ht="26.25" customHeight="1" thickBot="1">
      <c r="A3" s="163" t="s">
        <v>241</v>
      </c>
      <c r="B3" s="163"/>
      <c r="C3" s="10"/>
      <c r="D3" s="10"/>
      <c r="E3" s="10"/>
      <c r="F3" s="10"/>
      <c r="G3" s="12"/>
      <c r="H3" s="10"/>
      <c r="I3" s="10"/>
      <c r="J3" s="10"/>
      <c r="K3" s="48" t="s">
        <v>49</v>
      </c>
    </row>
    <row r="4" spans="1:12" s="14" customFormat="1" ht="22.5" customHeight="1">
      <c r="A4" s="192" t="s">
        <v>31</v>
      </c>
      <c r="B4" s="193"/>
      <c r="C4" s="193"/>
      <c r="D4" s="193"/>
      <c r="E4" s="200" t="s">
        <v>25</v>
      </c>
      <c r="F4" s="194" t="s">
        <v>54</v>
      </c>
      <c r="G4" s="200" t="s">
        <v>32</v>
      </c>
      <c r="H4" s="200" t="s">
        <v>33</v>
      </c>
      <c r="I4" s="200" t="s">
        <v>34</v>
      </c>
      <c r="J4" s="200" t="s">
        <v>62</v>
      </c>
      <c r="K4" s="207" t="s">
        <v>35</v>
      </c>
      <c r="L4" s="13"/>
    </row>
    <row r="5" spans="1:12" s="14" customFormat="1" ht="22.5" customHeight="1">
      <c r="A5" s="210" t="s">
        <v>74</v>
      </c>
      <c r="B5" s="211"/>
      <c r="C5" s="212"/>
      <c r="D5" s="215" t="s">
        <v>36</v>
      </c>
      <c r="E5" s="201"/>
      <c r="F5" s="195"/>
      <c r="G5" s="201"/>
      <c r="H5" s="201"/>
      <c r="I5" s="201"/>
      <c r="J5" s="201"/>
      <c r="K5" s="208"/>
      <c r="L5" s="13"/>
    </row>
    <row r="6" spans="1:12" s="14" customFormat="1" ht="22.5" customHeight="1">
      <c r="A6" s="213"/>
      <c r="B6" s="214"/>
      <c r="C6" s="214"/>
      <c r="D6" s="202"/>
      <c r="E6" s="202"/>
      <c r="F6" s="196"/>
      <c r="G6" s="202"/>
      <c r="H6" s="202"/>
      <c r="I6" s="202"/>
      <c r="J6" s="202"/>
      <c r="K6" s="209"/>
      <c r="L6" s="13"/>
    </row>
    <row r="7" spans="1:12" ht="22.5" customHeight="1">
      <c r="A7" s="197" t="s">
        <v>37</v>
      </c>
      <c r="B7" s="198"/>
      <c r="C7" s="198"/>
      <c r="D7" s="199"/>
      <c r="E7" s="15" t="s">
        <v>3</v>
      </c>
      <c r="F7" s="15" t="s">
        <v>4</v>
      </c>
      <c r="G7" s="15" t="s">
        <v>5</v>
      </c>
      <c r="H7" s="15" t="s">
        <v>6</v>
      </c>
      <c r="I7" s="15" t="s">
        <v>7</v>
      </c>
      <c r="J7" s="15" t="s">
        <v>8</v>
      </c>
      <c r="K7" s="50" t="s">
        <v>53</v>
      </c>
      <c r="L7" s="16"/>
    </row>
    <row r="8" spans="1:12" ht="22.5" customHeight="1">
      <c r="A8" s="197" t="s">
        <v>30</v>
      </c>
      <c r="B8" s="198"/>
      <c r="C8" s="198"/>
      <c r="D8" s="199"/>
      <c r="E8" s="39">
        <f>F8</f>
        <v>530.927808</v>
      </c>
      <c r="F8" s="39">
        <v>530.927808</v>
      </c>
      <c r="G8" s="151"/>
      <c r="H8" s="39"/>
      <c r="I8" s="39"/>
      <c r="J8" s="39"/>
      <c r="K8" s="40"/>
      <c r="L8" s="16"/>
    </row>
    <row r="9" spans="1:12" ht="15.75" customHeight="1">
      <c r="A9" s="203" t="s">
        <v>250</v>
      </c>
      <c r="B9" s="204" t="s">
        <v>251</v>
      </c>
      <c r="C9" s="205" t="s">
        <v>251</v>
      </c>
      <c r="D9" s="17" t="s">
        <v>282</v>
      </c>
      <c r="E9" s="39">
        <f>F9</f>
        <v>154.84</v>
      </c>
      <c r="F9" s="39">
        <v>154.84</v>
      </c>
      <c r="G9" s="39"/>
      <c r="H9" s="39"/>
      <c r="I9" s="39"/>
      <c r="J9" s="39"/>
      <c r="K9" s="40"/>
      <c r="L9" s="16"/>
    </row>
    <row r="10" spans="1:12" ht="15.75" customHeight="1">
      <c r="A10" s="203" t="s">
        <v>252</v>
      </c>
      <c r="B10" s="204" t="s">
        <v>251</v>
      </c>
      <c r="C10" s="205" t="s">
        <v>251</v>
      </c>
      <c r="D10" s="17" t="s">
        <v>283</v>
      </c>
      <c r="E10" s="39">
        <f aca="true" t="shared" si="0" ref="E10:E39">F10</f>
        <v>33</v>
      </c>
      <c r="F10" s="39">
        <v>33</v>
      </c>
      <c r="G10" s="39"/>
      <c r="H10" s="39"/>
      <c r="I10" s="39"/>
      <c r="J10" s="39"/>
      <c r="K10" s="40"/>
      <c r="L10" s="16"/>
    </row>
    <row r="11" spans="1:12" ht="15.75" customHeight="1">
      <c r="A11" s="203" t="s">
        <v>253</v>
      </c>
      <c r="B11" s="204" t="s">
        <v>251</v>
      </c>
      <c r="C11" s="205" t="s">
        <v>251</v>
      </c>
      <c r="D11" s="17" t="s">
        <v>284</v>
      </c>
      <c r="E11" s="39">
        <f t="shared" si="0"/>
        <v>33</v>
      </c>
      <c r="F11" s="39">
        <v>33</v>
      </c>
      <c r="G11" s="39"/>
      <c r="H11" s="39"/>
      <c r="I11" s="39"/>
      <c r="J11" s="39"/>
      <c r="K11" s="40"/>
      <c r="L11" s="16"/>
    </row>
    <row r="12" spans="1:12" ht="15.75" customHeight="1">
      <c r="A12" s="203" t="s">
        <v>254</v>
      </c>
      <c r="B12" s="204" t="s">
        <v>251</v>
      </c>
      <c r="C12" s="205" t="s">
        <v>251</v>
      </c>
      <c r="D12" s="17" t="s">
        <v>285</v>
      </c>
      <c r="E12" s="39">
        <f t="shared" si="0"/>
        <v>121.84</v>
      </c>
      <c r="F12" s="39">
        <v>121.84</v>
      </c>
      <c r="G12" s="39"/>
      <c r="H12" s="39"/>
      <c r="I12" s="39"/>
      <c r="J12" s="39"/>
      <c r="K12" s="40"/>
      <c r="L12" s="16"/>
    </row>
    <row r="13" spans="1:12" ht="15.75" customHeight="1">
      <c r="A13" s="203" t="s">
        <v>255</v>
      </c>
      <c r="B13" s="204" t="s">
        <v>251</v>
      </c>
      <c r="C13" s="205" t="s">
        <v>251</v>
      </c>
      <c r="D13" s="17" t="s">
        <v>286</v>
      </c>
      <c r="E13" s="39">
        <f t="shared" si="0"/>
        <v>121.84</v>
      </c>
      <c r="F13" s="39">
        <v>121.84</v>
      </c>
      <c r="G13" s="39"/>
      <c r="H13" s="39"/>
      <c r="I13" s="39"/>
      <c r="J13" s="39"/>
      <c r="K13" s="40"/>
      <c r="L13" s="16"/>
    </row>
    <row r="14" spans="1:12" ht="15.75" customHeight="1">
      <c r="A14" s="203" t="s">
        <v>256</v>
      </c>
      <c r="B14" s="204" t="s">
        <v>251</v>
      </c>
      <c r="C14" s="205" t="s">
        <v>251</v>
      </c>
      <c r="D14" s="17" t="s">
        <v>287</v>
      </c>
      <c r="E14" s="39">
        <f t="shared" si="0"/>
        <v>0.6832</v>
      </c>
      <c r="F14" s="39">
        <v>0.6832</v>
      </c>
      <c r="G14" s="39"/>
      <c r="H14" s="39"/>
      <c r="I14" s="39"/>
      <c r="J14" s="39"/>
      <c r="K14" s="40"/>
      <c r="L14" s="16"/>
    </row>
    <row r="15" spans="1:12" ht="15.75" customHeight="1">
      <c r="A15" s="203" t="s">
        <v>257</v>
      </c>
      <c r="B15" s="204" t="s">
        <v>251</v>
      </c>
      <c r="C15" s="205" t="s">
        <v>251</v>
      </c>
      <c r="D15" s="17" t="s">
        <v>288</v>
      </c>
      <c r="E15" s="39">
        <f t="shared" si="0"/>
        <v>0.6832</v>
      </c>
      <c r="F15" s="39">
        <v>0.6832</v>
      </c>
      <c r="G15" s="39"/>
      <c r="H15" s="39"/>
      <c r="I15" s="39"/>
      <c r="J15" s="39"/>
      <c r="K15" s="40"/>
      <c r="L15" s="16"/>
    </row>
    <row r="16" spans="1:12" ht="15.75" customHeight="1">
      <c r="A16" s="203" t="s">
        <v>258</v>
      </c>
      <c r="B16" s="204" t="s">
        <v>251</v>
      </c>
      <c r="C16" s="205" t="s">
        <v>251</v>
      </c>
      <c r="D16" s="17" t="s">
        <v>289</v>
      </c>
      <c r="E16" s="39">
        <f t="shared" si="0"/>
        <v>0.6832</v>
      </c>
      <c r="F16" s="39">
        <v>0.6832</v>
      </c>
      <c r="G16" s="39"/>
      <c r="H16" s="39"/>
      <c r="I16" s="39"/>
      <c r="J16" s="39"/>
      <c r="K16" s="40"/>
      <c r="L16" s="16"/>
    </row>
    <row r="17" spans="1:12" ht="15.75" customHeight="1">
      <c r="A17" s="203" t="s">
        <v>259</v>
      </c>
      <c r="B17" s="204" t="s">
        <v>251</v>
      </c>
      <c r="C17" s="205" t="s">
        <v>251</v>
      </c>
      <c r="D17" s="17" t="s">
        <v>290</v>
      </c>
      <c r="E17" s="39">
        <f t="shared" si="0"/>
        <v>17.6349</v>
      </c>
      <c r="F17" s="39">
        <v>17.6349</v>
      </c>
      <c r="G17" s="39"/>
      <c r="H17" s="39"/>
      <c r="I17" s="39"/>
      <c r="J17" s="39"/>
      <c r="K17" s="40"/>
      <c r="L17" s="16"/>
    </row>
    <row r="18" spans="1:12" ht="15.75" customHeight="1">
      <c r="A18" s="203" t="s">
        <v>260</v>
      </c>
      <c r="B18" s="204" t="s">
        <v>251</v>
      </c>
      <c r="C18" s="205" t="s">
        <v>251</v>
      </c>
      <c r="D18" s="17" t="s">
        <v>291</v>
      </c>
      <c r="E18" s="39">
        <f t="shared" si="0"/>
        <v>17.6349</v>
      </c>
      <c r="F18" s="39">
        <v>17.6349</v>
      </c>
      <c r="G18" s="39"/>
      <c r="H18" s="39"/>
      <c r="I18" s="39"/>
      <c r="J18" s="39"/>
      <c r="K18" s="40"/>
      <c r="L18" s="16"/>
    </row>
    <row r="19" spans="1:12" ht="15.75" customHeight="1">
      <c r="A19" s="203" t="s">
        <v>261</v>
      </c>
      <c r="B19" s="204" t="s">
        <v>251</v>
      </c>
      <c r="C19" s="205" t="s">
        <v>251</v>
      </c>
      <c r="D19" s="17" t="s">
        <v>292</v>
      </c>
      <c r="E19" s="39">
        <f t="shared" si="0"/>
        <v>17.6349</v>
      </c>
      <c r="F19" s="39">
        <v>17.6349</v>
      </c>
      <c r="G19" s="39"/>
      <c r="H19" s="39"/>
      <c r="I19" s="39"/>
      <c r="J19" s="39"/>
      <c r="K19" s="40"/>
      <c r="L19" s="16"/>
    </row>
    <row r="20" spans="1:12" ht="15.75" customHeight="1">
      <c r="A20" s="203" t="s">
        <v>262</v>
      </c>
      <c r="B20" s="204" t="s">
        <v>251</v>
      </c>
      <c r="C20" s="205" t="s">
        <v>251</v>
      </c>
      <c r="D20" s="17" t="s">
        <v>293</v>
      </c>
      <c r="E20" s="39">
        <f t="shared" si="0"/>
        <v>35</v>
      </c>
      <c r="F20" s="39">
        <v>35</v>
      </c>
      <c r="G20" s="39"/>
      <c r="H20" s="39"/>
      <c r="I20" s="39"/>
      <c r="J20" s="39"/>
      <c r="K20" s="40"/>
      <c r="L20" s="16"/>
    </row>
    <row r="21" spans="1:12" ht="15.75" customHeight="1">
      <c r="A21" s="203" t="s">
        <v>263</v>
      </c>
      <c r="B21" s="204" t="s">
        <v>251</v>
      </c>
      <c r="C21" s="205" t="s">
        <v>251</v>
      </c>
      <c r="D21" s="17" t="s">
        <v>294</v>
      </c>
      <c r="E21" s="39">
        <f t="shared" si="0"/>
        <v>35</v>
      </c>
      <c r="F21" s="39">
        <v>35</v>
      </c>
      <c r="G21" s="39"/>
      <c r="H21" s="39"/>
      <c r="I21" s="39"/>
      <c r="J21" s="39"/>
      <c r="K21" s="40"/>
      <c r="L21" s="16"/>
    </row>
    <row r="22" spans="1:12" ht="15.75" customHeight="1">
      <c r="A22" s="203" t="s">
        <v>264</v>
      </c>
      <c r="B22" s="204" t="s">
        <v>251</v>
      </c>
      <c r="C22" s="205" t="s">
        <v>251</v>
      </c>
      <c r="D22" s="17" t="s">
        <v>295</v>
      </c>
      <c r="E22" s="39">
        <f t="shared" si="0"/>
        <v>35</v>
      </c>
      <c r="F22" s="39">
        <v>35</v>
      </c>
      <c r="G22" s="39"/>
      <c r="H22" s="39"/>
      <c r="I22" s="39"/>
      <c r="J22" s="39"/>
      <c r="K22" s="40"/>
      <c r="L22" s="16"/>
    </row>
    <row r="23" spans="1:12" ht="15.75" customHeight="1">
      <c r="A23" s="203" t="s">
        <v>265</v>
      </c>
      <c r="B23" s="204" t="s">
        <v>251</v>
      </c>
      <c r="C23" s="205" t="s">
        <v>251</v>
      </c>
      <c r="D23" s="17" t="s">
        <v>296</v>
      </c>
      <c r="E23" s="39">
        <f t="shared" si="0"/>
        <v>6.7379</v>
      </c>
      <c r="F23" s="39">
        <v>6.7379</v>
      </c>
      <c r="G23" s="39"/>
      <c r="H23" s="39"/>
      <c r="I23" s="39"/>
      <c r="J23" s="39"/>
      <c r="K23" s="40"/>
      <c r="L23" s="16"/>
    </row>
    <row r="24" spans="1:12" ht="15.75" customHeight="1">
      <c r="A24" s="203" t="s">
        <v>266</v>
      </c>
      <c r="B24" s="204" t="s">
        <v>251</v>
      </c>
      <c r="C24" s="205" t="s">
        <v>251</v>
      </c>
      <c r="D24" s="17" t="s">
        <v>297</v>
      </c>
      <c r="E24" s="39">
        <f t="shared" si="0"/>
        <v>0.7379</v>
      </c>
      <c r="F24" s="39">
        <v>0.7379</v>
      </c>
      <c r="G24" s="39"/>
      <c r="H24" s="39"/>
      <c r="I24" s="39"/>
      <c r="J24" s="39"/>
      <c r="K24" s="40"/>
      <c r="L24" s="16"/>
    </row>
    <row r="25" spans="1:12" ht="15.75" customHeight="1">
      <c r="A25" s="203" t="s">
        <v>267</v>
      </c>
      <c r="B25" s="204" t="s">
        <v>251</v>
      </c>
      <c r="C25" s="205" t="s">
        <v>251</v>
      </c>
      <c r="D25" s="17" t="s">
        <v>295</v>
      </c>
      <c r="E25" s="39">
        <f t="shared" si="0"/>
        <v>0.7379</v>
      </c>
      <c r="F25" s="39">
        <v>0.7379</v>
      </c>
      <c r="G25" s="39"/>
      <c r="H25" s="39"/>
      <c r="I25" s="39"/>
      <c r="J25" s="39"/>
      <c r="K25" s="40"/>
      <c r="L25" s="16"/>
    </row>
    <row r="26" spans="1:12" ht="15.75" customHeight="1">
      <c r="A26" s="203" t="s">
        <v>268</v>
      </c>
      <c r="B26" s="204" t="s">
        <v>251</v>
      </c>
      <c r="C26" s="205" t="s">
        <v>251</v>
      </c>
      <c r="D26" s="17" t="s">
        <v>298</v>
      </c>
      <c r="E26" s="39">
        <f t="shared" si="0"/>
        <v>6</v>
      </c>
      <c r="F26" s="39">
        <v>6</v>
      </c>
      <c r="G26" s="39"/>
      <c r="H26" s="39"/>
      <c r="I26" s="39"/>
      <c r="J26" s="39"/>
      <c r="K26" s="40"/>
      <c r="L26" s="16"/>
    </row>
    <row r="27" spans="1:12" ht="15.75" customHeight="1">
      <c r="A27" s="203" t="s">
        <v>269</v>
      </c>
      <c r="B27" s="204" t="s">
        <v>251</v>
      </c>
      <c r="C27" s="205" t="s">
        <v>251</v>
      </c>
      <c r="D27" s="17" t="s">
        <v>295</v>
      </c>
      <c r="E27" s="39">
        <f t="shared" si="0"/>
        <v>6</v>
      </c>
      <c r="F27" s="39">
        <v>6</v>
      </c>
      <c r="G27" s="39"/>
      <c r="H27" s="39"/>
      <c r="I27" s="39"/>
      <c r="J27" s="39"/>
      <c r="K27" s="40"/>
      <c r="L27" s="16"/>
    </row>
    <row r="28" spans="1:12" ht="15.75" customHeight="1">
      <c r="A28" s="203" t="s">
        <v>270</v>
      </c>
      <c r="B28" s="204" t="s">
        <v>251</v>
      </c>
      <c r="C28" s="205" t="s">
        <v>251</v>
      </c>
      <c r="D28" s="17" t="s">
        <v>299</v>
      </c>
      <c r="E28" s="39">
        <f t="shared" si="0"/>
        <v>16.772994</v>
      </c>
      <c r="F28" s="39">
        <v>16.772994</v>
      </c>
      <c r="G28" s="39"/>
      <c r="H28" s="39"/>
      <c r="I28" s="39"/>
      <c r="J28" s="39"/>
      <c r="K28" s="40"/>
      <c r="L28" s="16"/>
    </row>
    <row r="29" spans="1:12" ht="15.75" customHeight="1">
      <c r="A29" s="203" t="s">
        <v>271</v>
      </c>
      <c r="B29" s="204" t="s">
        <v>251</v>
      </c>
      <c r="C29" s="205" t="s">
        <v>251</v>
      </c>
      <c r="D29" s="17" t="s">
        <v>300</v>
      </c>
      <c r="E29" s="39">
        <f t="shared" si="0"/>
        <v>16.772994</v>
      </c>
      <c r="F29" s="39">
        <v>16.772994</v>
      </c>
      <c r="G29" s="39"/>
      <c r="H29" s="39"/>
      <c r="I29" s="39"/>
      <c r="J29" s="39"/>
      <c r="K29" s="40"/>
      <c r="L29" s="16"/>
    </row>
    <row r="30" spans="1:12" ht="15.75" customHeight="1">
      <c r="A30" s="203" t="s">
        <v>272</v>
      </c>
      <c r="B30" s="204" t="s">
        <v>251</v>
      </c>
      <c r="C30" s="205" t="s">
        <v>251</v>
      </c>
      <c r="D30" s="17" t="s">
        <v>295</v>
      </c>
      <c r="E30" s="39">
        <f t="shared" si="0"/>
        <v>16.772994</v>
      </c>
      <c r="F30" s="39">
        <v>16.772994</v>
      </c>
      <c r="G30" s="39"/>
      <c r="H30" s="39"/>
      <c r="I30" s="39"/>
      <c r="J30" s="39"/>
      <c r="K30" s="40"/>
      <c r="L30" s="16"/>
    </row>
    <row r="31" spans="1:12" ht="15.75" customHeight="1">
      <c r="A31" s="203" t="s">
        <v>273</v>
      </c>
      <c r="B31" s="204" t="s">
        <v>251</v>
      </c>
      <c r="C31" s="205" t="s">
        <v>251</v>
      </c>
      <c r="D31" s="17" t="s">
        <v>301</v>
      </c>
      <c r="E31" s="39">
        <f t="shared" si="0"/>
        <v>106.84886200000001</v>
      </c>
      <c r="F31" s="39">
        <v>106.84886200000001</v>
      </c>
      <c r="G31" s="39"/>
      <c r="H31" s="39"/>
      <c r="I31" s="39"/>
      <c r="J31" s="39"/>
      <c r="K31" s="40"/>
      <c r="L31" s="16"/>
    </row>
    <row r="32" spans="1:12" ht="15.75" customHeight="1">
      <c r="A32" s="203" t="s">
        <v>274</v>
      </c>
      <c r="B32" s="204" t="s">
        <v>251</v>
      </c>
      <c r="C32" s="205" t="s">
        <v>251</v>
      </c>
      <c r="D32" s="17" t="s">
        <v>302</v>
      </c>
      <c r="E32" s="39">
        <f t="shared" si="0"/>
        <v>106.84886200000001</v>
      </c>
      <c r="F32" s="39">
        <v>106.84886200000001</v>
      </c>
      <c r="G32" s="39"/>
      <c r="H32" s="39"/>
      <c r="I32" s="39"/>
      <c r="J32" s="39"/>
      <c r="K32" s="40"/>
      <c r="L32" s="16"/>
    </row>
    <row r="33" spans="1:12" ht="15.75" customHeight="1">
      <c r="A33" s="203" t="s">
        <v>275</v>
      </c>
      <c r="B33" s="204" t="s">
        <v>251</v>
      </c>
      <c r="C33" s="205" t="s">
        <v>251</v>
      </c>
      <c r="D33" s="17" t="s">
        <v>295</v>
      </c>
      <c r="E33" s="39">
        <f t="shared" si="0"/>
        <v>106.84886200000001</v>
      </c>
      <c r="F33" s="39">
        <v>106.84886200000001</v>
      </c>
      <c r="G33" s="39"/>
      <c r="H33" s="39"/>
      <c r="I33" s="39"/>
      <c r="J33" s="39"/>
      <c r="K33" s="40"/>
      <c r="L33" s="16"/>
    </row>
    <row r="34" spans="1:12" ht="15.75" customHeight="1">
      <c r="A34" s="203" t="s">
        <v>276</v>
      </c>
      <c r="B34" s="204" t="s">
        <v>251</v>
      </c>
      <c r="C34" s="205" t="s">
        <v>251</v>
      </c>
      <c r="D34" s="17" t="s">
        <v>303</v>
      </c>
      <c r="E34" s="39">
        <f t="shared" si="0"/>
        <v>164.19416</v>
      </c>
      <c r="F34" s="39">
        <v>164.19416</v>
      </c>
      <c r="G34" s="39"/>
      <c r="H34" s="39"/>
      <c r="I34" s="39"/>
      <c r="J34" s="39"/>
      <c r="K34" s="40"/>
      <c r="L34" s="16"/>
    </row>
    <row r="35" spans="1:12" ht="15.75" customHeight="1">
      <c r="A35" s="203" t="s">
        <v>277</v>
      </c>
      <c r="B35" s="204" t="s">
        <v>251</v>
      </c>
      <c r="C35" s="205" t="s">
        <v>251</v>
      </c>
      <c r="D35" s="17" t="s">
        <v>304</v>
      </c>
      <c r="E35" s="39">
        <f t="shared" si="0"/>
        <v>164.19416</v>
      </c>
      <c r="F35" s="39">
        <v>164.19416</v>
      </c>
      <c r="G35" s="39"/>
      <c r="H35" s="39"/>
      <c r="I35" s="39"/>
      <c r="J35" s="39"/>
      <c r="K35" s="40"/>
      <c r="L35" s="16"/>
    </row>
    <row r="36" spans="1:12" ht="15.75" customHeight="1">
      <c r="A36" s="203" t="s">
        <v>278</v>
      </c>
      <c r="B36" s="204" t="s">
        <v>251</v>
      </c>
      <c r="C36" s="205" t="s">
        <v>251</v>
      </c>
      <c r="D36" s="17" t="s">
        <v>295</v>
      </c>
      <c r="E36" s="39">
        <f t="shared" si="0"/>
        <v>164.19416</v>
      </c>
      <c r="F36" s="39">
        <v>164.19416</v>
      </c>
      <c r="G36" s="39"/>
      <c r="H36" s="39"/>
      <c r="I36" s="39"/>
      <c r="J36" s="39"/>
      <c r="K36" s="40"/>
      <c r="L36" s="16"/>
    </row>
    <row r="37" spans="1:12" ht="15.75" customHeight="1">
      <c r="A37" s="203" t="s">
        <v>279</v>
      </c>
      <c r="B37" s="204" t="s">
        <v>251</v>
      </c>
      <c r="C37" s="205" t="s">
        <v>251</v>
      </c>
      <c r="D37" s="17" t="s">
        <v>305</v>
      </c>
      <c r="E37" s="39">
        <f t="shared" si="0"/>
        <v>28.215791999999997</v>
      </c>
      <c r="F37" s="39">
        <v>28.215791999999997</v>
      </c>
      <c r="G37" s="39"/>
      <c r="H37" s="39"/>
      <c r="I37" s="39"/>
      <c r="J37" s="39"/>
      <c r="K37" s="40"/>
      <c r="L37" s="16"/>
    </row>
    <row r="38" spans="1:12" ht="15.75" customHeight="1">
      <c r="A38" s="203" t="s">
        <v>280</v>
      </c>
      <c r="B38" s="204" t="s">
        <v>251</v>
      </c>
      <c r="C38" s="205" t="s">
        <v>251</v>
      </c>
      <c r="D38" s="17" t="s">
        <v>306</v>
      </c>
      <c r="E38" s="39">
        <f t="shared" si="0"/>
        <v>28.215791999999997</v>
      </c>
      <c r="F38" s="39">
        <v>28.215791999999997</v>
      </c>
      <c r="G38" s="39"/>
      <c r="H38" s="39"/>
      <c r="I38" s="39"/>
      <c r="J38" s="39"/>
      <c r="K38" s="40"/>
      <c r="L38" s="16"/>
    </row>
    <row r="39" spans="1:12" ht="15.75" customHeight="1" thickBot="1">
      <c r="A39" s="203" t="s">
        <v>281</v>
      </c>
      <c r="B39" s="204" t="s">
        <v>251</v>
      </c>
      <c r="C39" s="205" t="s">
        <v>251</v>
      </c>
      <c r="D39" s="17" t="s">
        <v>307</v>
      </c>
      <c r="E39" s="39">
        <f t="shared" si="0"/>
        <v>28.215791999999997</v>
      </c>
      <c r="F39" s="39">
        <v>28.215791999999997</v>
      </c>
      <c r="G39" s="39"/>
      <c r="H39" s="39"/>
      <c r="I39" s="39"/>
      <c r="J39" s="39"/>
      <c r="K39" s="40"/>
      <c r="L39" s="16"/>
    </row>
    <row r="40" spans="1:11" ht="30.75" customHeight="1">
      <c r="A40" s="190" t="s">
        <v>64</v>
      </c>
      <c r="B40" s="190"/>
      <c r="C40" s="191"/>
      <c r="D40" s="191"/>
      <c r="E40" s="191"/>
      <c r="F40" s="191"/>
      <c r="G40" s="191"/>
      <c r="H40" s="191"/>
      <c r="I40" s="191"/>
      <c r="J40" s="191"/>
      <c r="K40" s="191"/>
    </row>
    <row r="41" spans="1:2" ht="14.25">
      <c r="A41" s="18"/>
      <c r="B41" s="18"/>
    </row>
    <row r="42" spans="1:2" ht="14.25">
      <c r="A42" s="18"/>
      <c r="B42" s="18"/>
    </row>
  </sheetData>
  <sheetProtection/>
  <mergeCells count="45">
    <mergeCell ref="A9:C9"/>
    <mergeCell ref="A10:C10"/>
    <mergeCell ref="A11:C11"/>
    <mergeCell ref="A12:C12"/>
    <mergeCell ref="A13:C13"/>
    <mergeCell ref="A26:C26"/>
    <mergeCell ref="A25:C25"/>
    <mergeCell ref="A14:C14"/>
    <mergeCell ref="A15:C15"/>
    <mergeCell ref="A16:C16"/>
    <mergeCell ref="A27:C27"/>
    <mergeCell ref="A28:C28"/>
    <mergeCell ref="A29:C29"/>
    <mergeCell ref="A30:C30"/>
    <mergeCell ref="A31:C31"/>
    <mergeCell ref="A20:C20"/>
    <mergeCell ref="A21:C21"/>
    <mergeCell ref="A22:C22"/>
    <mergeCell ref="A23:C23"/>
    <mergeCell ref="A24:C24"/>
    <mergeCell ref="A38:C38"/>
    <mergeCell ref="A39:C39"/>
    <mergeCell ref="A32:C32"/>
    <mergeCell ref="A33:C33"/>
    <mergeCell ref="A34:C34"/>
    <mergeCell ref="A35:C35"/>
    <mergeCell ref="A36:C36"/>
    <mergeCell ref="A37:C37"/>
    <mergeCell ref="A1:K1"/>
    <mergeCell ref="K4:K6"/>
    <mergeCell ref="H4:H6"/>
    <mergeCell ref="I4:I6"/>
    <mergeCell ref="J4:J6"/>
    <mergeCell ref="A5:C6"/>
    <mergeCell ref="D5:D6"/>
    <mergeCell ref="A40:K40"/>
    <mergeCell ref="A4:D4"/>
    <mergeCell ref="F4:F6"/>
    <mergeCell ref="A7:D7"/>
    <mergeCell ref="A8:D8"/>
    <mergeCell ref="G4:G6"/>
    <mergeCell ref="E4:E6"/>
    <mergeCell ref="A17:C17"/>
    <mergeCell ref="A18:C18"/>
    <mergeCell ref="A19:C1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1">
      <selection activeCell="K13" sqref="K13"/>
    </sheetView>
  </sheetViews>
  <sheetFormatPr defaultColWidth="9.00390625" defaultRowHeight="14.25"/>
  <cols>
    <col min="1" max="2" width="5.625" style="11" customWidth="1"/>
    <col min="3" max="3" width="4.75390625" style="11" customWidth="1"/>
    <col min="4" max="4" width="38.25390625" style="11" bestFit="1" customWidth="1"/>
    <col min="5" max="5" width="14.375" style="11" customWidth="1"/>
    <col min="6" max="10" width="14.625" style="11" customWidth="1"/>
    <col min="11" max="11" width="9.00390625" style="11" customWidth="1"/>
    <col min="12" max="12" width="12.625" style="11" customWidth="1"/>
    <col min="13" max="16384" width="9.00390625" style="11" customWidth="1"/>
  </cols>
  <sheetData>
    <row r="1" spans="1:10" s="9" customFormat="1" ht="21.75">
      <c r="A1" s="206" t="s">
        <v>171</v>
      </c>
      <c r="B1" s="206"/>
      <c r="C1" s="206"/>
      <c r="D1" s="206"/>
      <c r="E1" s="206"/>
      <c r="F1" s="206"/>
      <c r="G1" s="206"/>
      <c r="H1" s="206"/>
      <c r="I1" s="206"/>
      <c r="J1" s="206"/>
    </row>
    <row r="2" spans="1:10" ht="14.25">
      <c r="A2" s="10"/>
      <c r="B2" s="10"/>
      <c r="C2" s="10"/>
      <c r="D2" s="10"/>
      <c r="E2" s="10"/>
      <c r="F2" s="10"/>
      <c r="G2" s="10"/>
      <c r="H2" s="10"/>
      <c r="I2" s="10"/>
      <c r="J2" s="48" t="s">
        <v>51</v>
      </c>
    </row>
    <row r="3" spans="1:10" ht="15" thickBot="1">
      <c r="A3" s="163" t="s">
        <v>241</v>
      </c>
      <c r="B3" s="163"/>
      <c r="C3" s="10"/>
      <c r="D3" s="10"/>
      <c r="E3" s="10"/>
      <c r="F3" s="10"/>
      <c r="G3" s="12"/>
      <c r="H3" s="10"/>
      <c r="I3" s="10"/>
      <c r="J3" s="48" t="s">
        <v>49</v>
      </c>
    </row>
    <row r="4" spans="1:11" s="14" customFormat="1" ht="22.5" customHeight="1">
      <c r="A4" s="192" t="s">
        <v>31</v>
      </c>
      <c r="B4" s="193"/>
      <c r="C4" s="193"/>
      <c r="D4" s="193"/>
      <c r="E4" s="200" t="s">
        <v>27</v>
      </c>
      <c r="F4" s="200" t="s">
        <v>38</v>
      </c>
      <c r="G4" s="216" t="s">
        <v>39</v>
      </c>
      <c r="H4" s="216" t="s">
        <v>40</v>
      </c>
      <c r="I4" s="219" t="s">
        <v>41</v>
      </c>
      <c r="J4" s="220" t="s">
        <v>42</v>
      </c>
      <c r="K4" s="13"/>
    </row>
    <row r="5" spans="1:11" s="14" customFormat="1" ht="22.5" customHeight="1">
      <c r="A5" s="210" t="s">
        <v>74</v>
      </c>
      <c r="B5" s="211"/>
      <c r="C5" s="212"/>
      <c r="D5" s="215" t="s">
        <v>36</v>
      </c>
      <c r="E5" s="201"/>
      <c r="F5" s="201"/>
      <c r="G5" s="217"/>
      <c r="H5" s="217"/>
      <c r="I5" s="217"/>
      <c r="J5" s="221"/>
      <c r="K5" s="13"/>
    </row>
    <row r="6" spans="1:11" s="14" customFormat="1" ht="22.5" customHeight="1">
      <c r="A6" s="213"/>
      <c r="B6" s="214"/>
      <c r="C6" s="214"/>
      <c r="D6" s="202"/>
      <c r="E6" s="202"/>
      <c r="F6" s="202"/>
      <c r="G6" s="218"/>
      <c r="H6" s="218"/>
      <c r="I6" s="218"/>
      <c r="J6" s="222"/>
      <c r="K6" s="13"/>
    </row>
    <row r="7" spans="1:11" s="23" customFormat="1" ht="22.5" customHeight="1">
      <c r="A7" s="223" t="s">
        <v>37</v>
      </c>
      <c r="B7" s="224"/>
      <c r="C7" s="224"/>
      <c r="D7" s="225"/>
      <c r="E7" s="19" t="s">
        <v>3</v>
      </c>
      <c r="F7" s="19" t="s">
        <v>4</v>
      </c>
      <c r="G7" s="19" t="s">
        <v>5</v>
      </c>
      <c r="H7" s="20" t="s">
        <v>43</v>
      </c>
      <c r="I7" s="20" t="s">
        <v>44</v>
      </c>
      <c r="J7" s="21" t="s">
        <v>45</v>
      </c>
      <c r="K7" s="22"/>
    </row>
    <row r="8" spans="1:11" ht="18.75" customHeight="1">
      <c r="A8" s="226" t="s">
        <v>30</v>
      </c>
      <c r="B8" s="227"/>
      <c r="C8" s="227"/>
      <c r="D8" s="228"/>
      <c r="E8" s="41">
        <f>F8+G8</f>
        <v>578.041054</v>
      </c>
      <c r="F8" s="41">
        <v>456.087808</v>
      </c>
      <c r="G8" s="41">
        <v>121.953246</v>
      </c>
      <c r="H8" s="39"/>
      <c r="I8" s="39"/>
      <c r="J8" s="40"/>
      <c r="K8" s="16"/>
    </row>
    <row r="9" spans="1:11" ht="18.75" customHeight="1">
      <c r="A9" s="203" t="s">
        <v>250</v>
      </c>
      <c r="B9" s="204" t="s">
        <v>251</v>
      </c>
      <c r="C9" s="205" t="s">
        <v>251</v>
      </c>
      <c r="D9" s="182" t="s">
        <v>313</v>
      </c>
      <c r="E9" s="41">
        <f aca="true" t="shared" si="0" ref="E9:E39">F9+G9</f>
        <v>201.95324599999998</v>
      </c>
      <c r="F9" s="167">
        <v>80</v>
      </c>
      <c r="G9" s="41">
        <v>121.953246</v>
      </c>
      <c r="H9" s="39"/>
      <c r="I9" s="39"/>
      <c r="J9" s="40"/>
      <c r="K9" s="16"/>
    </row>
    <row r="10" spans="1:11" ht="18.75" customHeight="1">
      <c r="A10" s="203" t="s">
        <v>252</v>
      </c>
      <c r="B10" s="204" t="s">
        <v>251</v>
      </c>
      <c r="C10" s="205" t="s">
        <v>251</v>
      </c>
      <c r="D10" s="17" t="s">
        <v>283</v>
      </c>
      <c r="E10" s="41">
        <f t="shared" si="0"/>
        <v>33</v>
      </c>
      <c r="F10" s="167"/>
      <c r="G10" s="41">
        <v>33</v>
      </c>
      <c r="H10" s="39"/>
      <c r="I10" s="39"/>
      <c r="J10" s="40"/>
      <c r="K10" s="16"/>
    </row>
    <row r="11" spans="1:11" ht="18.75" customHeight="1">
      <c r="A11" s="203" t="s">
        <v>253</v>
      </c>
      <c r="B11" s="204" t="s">
        <v>251</v>
      </c>
      <c r="C11" s="205" t="s">
        <v>251</v>
      </c>
      <c r="D11" s="182" t="s">
        <v>312</v>
      </c>
      <c r="E11" s="41">
        <f t="shared" si="0"/>
        <v>33</v>
      </c>
      <c r="F11" s="167"/>
      <c r="G11" s="41">
        <v>33</v>
      </c>
      <c r="H11" s="39"/>
      <c r="I11" s="39"/>
      <c r="J11" s="40"/>
      <c r="K11" s="16"/>
    </row>
    <row r="12" spans="1:11" ht="18.75" customHeight="1">
      <c r="A12" s="203" t="s">
        <v>254</v>
      </c>
      <c r="B12" s="204" t="s">
        <v>251</v>
      </c>
      <c r="C12" s="205" t="s">
        <v>251</v>
      </c>
      <c r="D12" s="17" t="s">
        <v>285</v>
      </c>
      <c r="E12" s="41">
        <f t="shared" si="0"/>
        <v>168.95324599999998</v>
      </c>
      <c r="F12" s="167">
        <v>80</v>
      </c>
      <c r="G12" s="41">
        <v>88.953246</v>
      </c>
      <c r="H12" s="39"/>
      <c r="I12" s="39"/>
      <c r="J12" s="40"/>
      <c r="K12" s="16"/>
    </row>
    <row r="13" spans="1:11" ht="18.75" customHeight="1">
      <c r="A13" s="203" t="s">
        <v>255</v>
      </c>
      <c r="B13" s="204" t="s">
        <v>251</v>
      </c>
      <c r="C13" s="205" t="s">
        <v>251</v>
      </c>
      <c r="D13" s="182" t="s">
        <v>314</v>
      </c>
      <c r="E13" s="41">
        <f t="shared" si="0"/>
        <v>168.95324599999998</v>
      </c>
      <c r="F13" s="167">
        <v>80</v>
      </c>
      <c r="G13" s="41">
        <v>88.953246</v>
      </c>
      <c r="H13" s="39"/>
      <c r="I13" s="39"/>
      <c r="J13" s="40"/>
      <c r="K13" s="16"/>
    </row>
    <row r="14" spans="1:11" ht="18.75" customHeight="1">
      <c r="A14" s="203" t="s">
        <v>256</v>
      </c>
      <c r="B14" s="204" t="s">
        <v>251</v>
      </c>
      <c r="C14" s="205" t="s">
        <v>251</v>
      </c>
      <c r="D14" s="182" t="s">
        <v>315</v>
      </c>
      <c r="E14" s="41">
        <f t="shared" si="0"/>
        <v>0.6832</v>
      </c>
      <c r="F14" s="167">
        <v>0.6832</v>
      </c>
      <c r="G14" s="41"/>
      <c r="H14" s="39"/>
      <c r="I14" s="39"/>
      <c r="J14" s="40"/>
      <c r="K14" s="16"/>
    </row>
    <row r="15" spans="1:11" ht="18.75" customHeight="1">
      <c r="A15" s="203" t="s">
        <v>257</v>
      </c>
      <c r="B15" s="204" t="s">
        <v>251</v>
      </c>
      <c r="C15" s="205" t="s">
        <v>251</v>
      </c>
      <c r="D15" s="182" t="s">
        <v>316</v>
      </c>
      <c r="E15" s="41">
        <f t="shared" si="0"/>
        <v>0.6832</v>
      </c>
      <c r="F15" s="167">
        <v>0.6832</v>
      </c>
      <c r="G15" s="41"/>
      <c r="H15" s="39"/>
      <c r="I15" s="39"/>
      <c r="J15" s="40"/>
      <c r="K15" s="16"/>
    </row>
    <row r="16" spans="1:11" ht="18.75" customHeight="1">
      <c r="A16" s="203" t="s">
        <v>258</v>
      </c>
      <c r="B16" s="204" t="s">
        <v>251</v>
      </c>
      <c r="C16" s="205" t="s">
        <v>251</v>
      </c>
      <c r="D16" s="182" t="s">
        <v>317</v>
      </c>
      <c r="E16" s="41">
        <f t="shared" si="0"/>
        <v>0.6832</v>
      </c>
      <c r="F16" s="167">
        <v>0.6832</v>
      </c>
      <c r="G16" s="41"/>
      <c r="H16" s="39"/>
      <c r="I16" s="39"/>
      <c r="J16" s="40"/>
      <c r="K16" s="16"/>
    </row>
    <row r="17" spans="1:11" ht="18.75" customHeight="1">
      <c r="A17" s="203" t="s">
        <v>259</v>
      </c>
      <c r="B17" s="204" t="s">
        <v>251</v>
      </c>
      <c r="C17" s="205" t="s">
        <v>251</v>
      </c>
      <c r="D17" s="182" t="s">
        <v>318</v>
      </c>
      <c r="E17" s="41">
        <f t="shared" si="0"/>
        <v>17.6349</v>
      </c>
      <c r="F17" s="167">
        <v>17.6349</v>
      </c>
      <c r="G17" s="41"/>
      <c r="H17" s="39"/>
      <c r="I17" s="39"/>
      <c r="J17" s="40"/>
      <c r="K17" s="16"/>
    </row>
    <row r="18" spans="1:11" ht="18.75" customHeight="1">
      <c r="A18" s="203" t="s">
        <v>260</v>
      </c>
      <c r="B18" s="204" t="s">
        <v>251</v>
      </c>
      <c r="C18" s="205" t="s">
        <v>251</v>
      </c>
      <c r="D18" s="17" t="s">
        <v>291</v>
      </c>
      <c r="E18" s="41">
        <f t="shared" si="0"/>
        <v>17.6349</v>
      </c>
      <c r="F18" s="167">
        <v>17.6349</v>
      </c>
      <c r="G18" s="41"/>
      <c r="H18" s="39"/>
      <c r="I18" s="39"/>
      <c r="J18" s="40"/>
      <c r="K18" s="16"/>
    </row>
    <row r="19" spans="1:11" ht="18.75" customHeight="1">
      <c r="A19" s="203" t="s">
        <v>261</v>
      </c>
      <c r="B19" s="204" t="s">
        <v>251</v>
      </c>
      <c r="C19" s="205" t="s">
        <v>251</v>
      </c>
      <c r="D19" s="182" t="s">
        <v>319</v>
      </c>
      <c r="E19" s="41">
        <f t="shared" si="0"/>
        <v>17.6349</v>
      </c>
      <c r="F19" s="167">
        <v>17.6349</v>
      </c>
      <c r="G19" s="41"/>
      <c r="H19" s="39"/>
      <c r="I19" s="39"/>
      <c r="J19" s="40"/>
      <c r="K19" s="16"/>
    </row>
    <row r="20" spans="1:11" ht="18.75" customHeight="1">
      <c r="A20" s="203" t="s">
        <v>262</v>
      </c>
      <c r="B20" s="204" t="s">
        <v>251</v>
      </c>
      <c r="C20" s="205" t="s">
        <v>251</v>
      </c>
      <c r="D20" s="182" t="s">
        <v>320</v>
      </c>
      <c r="E20" s="41">
        <f t="shared" si="0"/>
        <v>35</v>
      </c>
      <c r="F20" s="167">
        <v>35</v>
      </c>
      <c r="G20" s="41"/>
      <c r="H20" s="39"/>
      <c r="I20" s="39"/>
      <c r="J20" s="40"/>
      <c r="K20" s="16"/>
    </row>
    <row r="21" spans="1:11" ht="18.75" customHeight="1">
      <c r="A21" s="203" t="s">
        <v>263</v>
      </c>
      <c r="B21" s="204" t="s">
        <v>251</v>
      </c>
      <c r="C21" s="205" t="s">
        <v>251</v>
      </c>
      <c r="D21" s="182" t="s">
        <v>321</v>
      </c>
      <c r="E21" s="41">
        <f t="shared" si="0"/>
        <v>35</v>
      </c>
      <c r="F21" s="167">
        <v>35</v>
      </c>
      <c r="G21" s="41"/>
      <c r="H21" s="39"/>
      <c r="I21" s="39"/>
      <c r="J21" s="40"/>
      <c r="K21" s="16"/>
    </row>
    <row r="22" spans="1:11" ht="18.75" customHeight="1">
      <c r="A22" s="203" t="s">
        <v>264</v>
      </c>
      <c r="B22" s="204" t="s">
        <v>251</v>
      </c>
      <c r="C22" s="205" t="s">
        <v>251</v>
      </c>
      <c r="D22" s="182" t="s">
        <v>322</v>
      </c>
      <c r="E22" s="41">
        <f t="shared" si="0"/>
        <v>35</v>
      </c>
      <c r="F22" s="167">
        <v>35</v>
      </c>
      <c r="G22" s="41"/>
      <c r="H22" s="39"/>
      <c r="I22" s="39"/>
      <c r="J22" s="40"/>
      <c r="K22" s="16"/>
    </row>
    <row r="23" spans="1:11" ht="18.75" customHeight="1">
      <c r="A23" s="203" t="s">
        <v>265</v>
      </c>
      <c r="B23" s="204" t="s">
        <v>251</v>
      </c>
      <c r="C23" s="205" t="s">
        <v>251</v>
      </c>
      <c r="D23" s="182" t="s">
        <v>323</v>
      </c>
      <c r="E23" s="41">
        <f t="shared" si="0"/>
        <v>6.7379</v>
      </c>
      <c r="F23" s="167">
        <v>6.7379</v>
      </c>
      <c r="G23" s="41"/>
      <c r="H23" s="39"/>
      <c r="I23" s="39"/>
      <c r="J23" s="40"/>
      <c r="K23" s="16"/>
    </row>
    <row r="24" spans="1:11" ht="18.75" customHeight="1">
      <c r="A24" s="203" t="s">
        <v>266</v>
      </c>
      <c r="B24" s="204" t="s">
        <v>251</v>
      </c>
      <c r="C24" s="205" t="s">
        <v>251</v>
      </c>
      <c r="D24" s="182" t="s">
        <v>324</v>
      </c>
      <c r="E24" s="41">
        <f t="shared" si="0"/>
        <v>0.7379</v>
      </c>
      <c r="F24" s="167">
        <v>0.7379</v>
      </c>
      <c r="G24" s="41"/>
      <c r="H24" s="39"/>
      <c r="I24" s="39"/>
      <c r="J24" s="40"/>
      <c r="K24" s="16"/>
    </row>
    <row r="25" spans="1:11" ht="18.75" customHeight="1">
      <c r="A25" s="203" t="s">
        <v>267</v>
      </c>
      <c r="B25" s="204" t="s">
        <v>251</v>
      </c>
      <c r="C25" s="205" t="s">
        <v>251</v>
      </c>
      <c r="D25" s="182" t="s">
        <v>322</v>
      </c>
      <c r="E25" s="41">
        <f t="shared" si="0"/>
        <v>0.7379</v>
      </c>
      <c r="F25" s="167">
        <v>0.7379</v>
      </c>
      <c r="G25" s="41"/>
      <c r="H25" s="39"/>
      <c r="I25" s="39"/>
      <c r="J25" s="40"/>
      <c r="K25" s="16"/>
    </row>
    <row r="26" spans="1:11" ht="18.75" customHeight="1">
      <c r="A26" s="203" t="s">
        <v>268</v>
      </c>
      <c r="B26" s="204" t="s">
        <v>251</v>
      </c>
      <c r="C26" s="205" t="s">
        <v>251</v>
      </c>
      <c r="D26" s="182" t="s">
        <v>325</v>
      </c>
      <c r="E26" s="41">
        <f t="shared" si="0"/>
        <v>6</v>
      </c>
      <c r="F26" s="167">
        <v>6</v>
      </c>
      <c r="G26" s="41"/>
      <c r="H26" s="39"/>
      <c r="I26" s="39"/>
      <c r="J26" s="40"/>
      <c r="K26" s="16"/>
    </row>
    <row r="27" spans="1:11" ht="18.75" customHeight="1">
      <c r="A27" s="203" t="s">
        <v>269</v>
      </c>
      <c r="B27" s="204" t="s">
        <v>251</v>
      </c>
      <c r="C27" s="205" t="s">
        <v>251</v>
      </c>
      <c r="D27" s="17" t="s">
        <v>295</v>
      </c>
      <c r="E27" s="41">
        <f t="shared" si="0"/>
        <v>6</v>
      </c>
      <c r="F27" s="167">
        <v>6</v>
      </c>
      <c r="G27" s="41"/>
      <c r="H27" s="39"/>
      <c r="I27" s="39"/>
      <c r="J27" s="40"/>
      <c r="K27" s="16"/>
    </row>
    <row r="28" spans="1:11" ht="18.75" customHeight="1">
      <c r="A28" s="203" t="s">
        <v>270</v>
      </c>
      <c r="B28" s="204" t="s">
        <v>251</v>
      </c>
      <c r="C28" s="205" t="s">
        <v>251</v>
      </c>
      <c r="D28" s="182" t="s">
        <v>326</v>
      </c>
      <c r="E28" s="41">
        <f t="shared" si="0"/>
        <v>16.772994</v>
      </c>
      <c r="F28" s="167">
        <v>16.772994</v>
      </c>
      <c r="G28" s="41"/>
      <c r="H28" s="39"/>
      <c r="I28" s="39"/>
      <c r="J28" s="40"/>
      <c r="K28" s="16"/>
    </row>
    <row r="29" spans="1:11" ht="18.75" customHeight="1">
      <c r="A29" s="203" t="s">
        <v>271</v>
      </c>
      <c r="B29" s="204" t="s">
        <v>251</v>
      </c>
      <c r="C29" s="205" t="s">
        <v>251</v>
      </c>
      <c r="D29" s="182" t="s">
        <v>327</v>
      </c>
      <c r="E29" s="41">
        <f t="shared" si="0"/>
        <v>16.772994</v>
      </c>
      <c r="F29" s="167">
        <v>16.772994</v>
      </c>
      <c r="G29" s="41"/>
      <c r="H29" s="39"/>
      <c r="I29" s="39"/>
      <c r="J29" s="40"/>
      <c r="K29" s="16"/>
    </row>
    <row r="30" spans="1:11" ht="18.75" customHeight="1">
      <c r="A30" s="203" t="s">
        <v>272</v>
      </c>
      <c r="B30" s="204" t="s">
        <v>251</v>
      </c>
      <c r="C30" s="205" t="s">
        <v>251</v>
      </c>
      <c r="D30" s="182" t="s">
        <v>322</v>
      </c>
      <c r="E30" s="41">
        <f t="shared" si="0"/>
        <v>16.772994</v>
      </c>
      <c r="F30" s="167">
        <v>16.772994</v>
      </c>
      <c r="G30" s="41"/>
      <c r="H30" s="39"/>
      <c r="I30" s="39"/>
      <c r="J30" s="40"/>
      <c r="K30" s="16"/>
    </row>
    <row r="31" spans="1:11" ht="18.75" customHeight="1">
      <c r="A31" s="203" t="s">
        <v>273</v>
      </c>
      <c r="B31" s="204" t="s">
        <v>251</v>
      </c>
      <c r="C31" s="205" t="s">
        <v>251</v>
      </c>
      <c r="D31" s="182" t="s">
        <v>328</v>
      </c>
      <c r="E31" s="41">
        <f t="shared" si="0"/>
        <v>106.84886200000001</v>
      </c>
      <c r="F31" s="167">
        <v>106.84886200000001</v>
      </c>
      <c r="G31" s="41"/>
      <c r="H31" s="39"/>
      <c r="I31" s="39"/>
      <c r="J31" s="40"/>
      <c r="K31" s="16"/>
    </row>
    <row r="32" spans="1:11" ht="18.75" customHeight="1">
      <c r="A32" s="203" t="s">
        <v>274</v>
      </c>
      <c r="B32" s="204" t="s">
        <v>251</v>
      </c>
      <c r="C32" s="205" t="s">
        <v>251</v>
      </c>
      <c r="D32" s="182" t="s">
        <v>329</v>
      </c>
      <c r="E32" s="41">
        <f t="shared" si="0"/>
        <v>106.84886200000001</v>
      </c>
      <c r="F32" s="167">
        <v>106.84886200000001</v>
      </c>
      <c r="G32" s="41"/>
      <c r="H32" s="39"/>
      <c r="I32" s="39"/>
      <c r="J32" s="40"/>
      <c r="K32" s="16"/>
    </row>
    <row r="33" spans="1:11" ht="18.75" customHeight="1">
      <c r="A33" s="203" t="s">
        <v>275</v>
      </c>
      <c r="B33" s="204" t="s">
        <v>251</v>
      </c>
      <c r="C33" s="205" t="s">
        <v>251</v>
      </c>
      <c r="D33" s="182" t="s">
        <v>322</v>
      </c>
      <c r="E33" s="41">
        <f t="shared" si="0"/>
        <v>106.84886200000001</v>
      </c>
      <c r="F33" s="167">
        <v>106.84886200000001</v>
      </c>
      <c r="G33" s="41"/>
      <c r="H33" s="39"/>
      <c r="I33" s="39"/>
      <c r="J33" s="40"/>
      <c r="K33" s="16"/>
    </row>
    <row r="34" spans="1:11" ht="18.75" customHeight="1">
      <c r="A34" s="203" t="s">
        <v>276</v>
      </c>
      <c r="B34" s="204" t="s">
        <v>251</v>
      </c>
      <c r="C34" s="205" t="s">
        <v>251</v>
      </c>
      <c r="D34" s="182" t="s">
        <v>330</v>
      </c>
      <c r="E34" s="41">
        <f t="shared" si="0"/>
        <v>164.19416</v>
      </c>
      <c r="F34" s="167">
        <v>164.19416</v>
      </c>
      <c r="G34" s="41"/>
      <c r="H34" s="39"/>
      <c r="I34" s="39"/>
      <c r="J34" s="40"/>
      <c r="K34" s="16"/>
    </row>
    <row r="35" spans="1:11" ht="18.75" customHeight="1">
      <c r="A35" s="203" t="s">
        <v>277</v>
      </c>
      <c r="B35" s="204" t="s">
        <v>251</v>
      </c>
      <c r="C35" s="205" t="s">
        <v>251</v>
      </c>
      <c r="D35" s="182" t="s">
        <v>331</v>
      </c>
      <c r="E35" s="41">
        <f t="shared" si="0"/>
        <v>164.19416</v>
      </c>
      <c r="F35" s="167">
        <v>164.19416</v>
      </c>
      <c r="G35" s="41"/>
      <c r="H35" s="39"/>
      <c r="I35" s="39"/>
      <c r="J35" s="40"/>
      <c r="K35" s="16"/>
    </row>
    <row r="36" spans="1:11" ht="18.75" customHeight="1">
      <c r="A36" s="203" t="s">
        <v>278</v>
      </c>
      <c r="B36" s="204" t="s">
        <v>251</v>
      </c>
      <c r="C36" s="205" t="s">
        <v>251</v>
      </c>
      <c r="D36" s="182" t="s">
        <v>322</v>
      </c>
      <c r="E36" s="41">
        <f t="shared" si="0"/>
        <v>164.19416</v>
      </c>
      <c r="F36" s="167">
        <v>164.19416</v>
      </c>
      <c r="G36" s="41"/>
      <c r="H36" s="39"/>
      <c r="I36" s="39"/>
      <c r="J36" s="40"/>
      <c r="K36" s="16"/>
    </row>
    <row r="37" spans="1:11" ht="18.75" customHeight="1">
      <c r="A37" s="203" t="s">
        <v>279</v>
      </c>
      <c r="B37" s="204" t="s">
        <v>251</v>
      </c>
      <c r="C37" s="205" t="s">
        <v>251</v>
      </c>
      <c r="D37" s="17" t="s">
        <v>305</v>
      </c>
      <c r="E37" s="41">
        <f t="shared" si="0"/>
        <v>28.215791999999997</v>
      </c>
      <c r="F37" s="167">
        <v>28.215791999999997</v>
      </c>
      <c r="G37" s="41"/>
      <c r="H37" s="39"/>
      <c r="I37" s="39"/>
      <c r="J37" s="40"/>
      <c r="K37" s="16"/>
    </row>
    <row r="38" spans="1:11" ht="18.75" customHeight="1">
      <c r="A38" s="203" t="s">
        <v>280</v>
      </c>
      <c r="B38" s="204" t="s">
        <v>251</v>
      </c>
      <c r="C38" s="205" t="s">
        <v>251</v>
      </c>
      <c r="D38" s="17" t="s">
        <v>306</v>
      </c>
      <c r="E38" s="41">
        <f t="shared" si="0"/>
        <v>28.215791999999997</v>
      </c>
      <c r="F38" s="167">
        <v>28.215791999999997</v>
      </c>
      <c r="G38" s="41"/>
      <c r="H38" s="39"/>
      <c r="I38" s="39"/>
      <c r="J38" s="40"/>
      <c r="K38" s="16"/>
    </row>
    <row r="39" spans="1:11" ht="18.75" customHeight="1" thickBot="1">
      <c r="A39" s="203" t="s">
        <v>281</v>
      </c>
      <c r="B39" s="204" t="s">
        <v>251</v>
      </c>
      <c r="C39" s="205" t="s">
        <v>251</v>
      </c>
      <c r="D39" s="17" t="s">
        <v>307</v>
      </c>
      <c r="E39" s="41">
        <f t="shared" si="0"/>
        <v>28.215791999999997</v>
      </c>
      <c r="F39" s="167">
        <v>28.215791999999997</v>
      </c>
      <c r="G39" s="41"/>
      <c r="H39" s="39"/>
      <c r="I39" s="39"/>
      <c r="J39" s="40"/>
      <c r="K39" s="16"/>
    </row>
    <row r="40" spans="1:10" ht="31.5" customHeight="1">
      <c r="A40" s="190" t="s">
        <v>65</v>
      </c>
      <c r="B40" s="190"/>
      <c r="C40" s="191"/>
      <c r="D40" s="191"/>
      <c r="E40" s="191"/>
      <c r="F40" s="191"/>
      <c r="G40" s="191"/>
      <c r="H40" s="191"/>
      <c r="I40" s="191"/>
      <c r="J40" s="191"/>
    </row>
    <row r="41" spans="1:2" ht="14.25">
      <c r="A41" s="24"/>
      <c r="B41" s="24"/>
    </row>
    <row r="42" spans="1:2" ht="14.25">
      <c r="A42" s="25"/>
      <c r="B42" s="25"/>
    </row>
    <row r="43" spans="1:2" ht="14.25">
      <c r="A43" s="25"/>
      <c r="B43" s="25"/>
    </row>
  </sheetData>
  <sheetProtection/>
  <mergeCells count="44">
    <mergeCell ref="A15:C15"/>
    <mergeCell ref="A16:C16"/>
    <mergeCell ref="A17:C17"/>
    <mergeCell ref="A18:C18"/>
    <mergeCell ref="A19:C19"/>
    <mergeCell ref="A20:C20"/>
    <mergeCell ref="A9:C9"/>
    <mergeCell ref="A10:C10"/>
    <mergeCell ref="A11:C11"/>
    <mergeCell ref="A12:C12"/>
    <mergeCell ref="A13:C13"/>
    <mergeCell ref="A14:C14"/>
    <mergeCell ref="A27:C27"/>
    <mergeCell ref="A28:C28"/>
    <mergeCell ref="A29:C29"/>
    <mergeCell ref="A30:C30"/>
    <mergeCell ref="A31:C31"/>
    <mergeCell ref="A32:C32"/>
    <mergeCell ref="A21:C21"/>
    <mergeCell ref="A22:C22"/>
    <mergeCell ref="A23:C23"/>
    <mergeCell ref="A24:C24"/>
    <mergeCell ref="A25:C25"/>
    <mergeCell ref="A26:C26"/>
    <mergeCell ref="A7:D7"/>
    <mergeCell ref="A8:D8"/>
    <mergeCell ref="A37:C37"/>
    <mergeCell ref="A40:J40"/>
    <mergeCell ref="A38:C38"/>
    <mergeCell ref="A39:C39"/>
    <mergeCell ref="A33:C33"/>
    <mergeCell ref="A34:C34"/>
    <mergeCell ref="A35:C35"/>
    <mergeCell ref="A36:C36"/>
    <mergeCell ref="A1:J1"/>
    <mergeCell ref="H4:H6"/>
    <mergeCell ref="I4:I6"/>
    <mergeCell ref="J4:J6"/>
    <mergeCell ref="A5:C6"/>
    <mergeCell ref="D5:D6"/>
    <mergeCell ref="A4:D4"/>
    <mergeCell ref="E4:E6"/>
    <mergeCell ref="F4:F6"/>
    <mergeCell ref="G4:G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1">
      <selection activeCell="D28" sqref="D28"/>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1"/>
    </row>
    <row r="2" spans="1:10" s="2" customFormat="1" ht="18" customHeight="1">
      <c r="A2" s="184" t="s">
        <v>94</v>
      </c>
      <c r="B2" s="184"/>
      <c r="C2" s="184"/>
      <c r="D2" s="184"/>
      <c r="E2" s="184"/>
      <c r="F2" s="184"/>
      <c r="G2" s="184"/>
      <c r="H2" s="184"/>
      <c r="I2" s="1"/>
      <c r="J2" s="1"/>
    </row>
    <row r="3" spans="1:8" ht="9.75" customHeight="1">
      <c r="A3" s="3"/>
      <c r="B3" s="3"/>
      <c r="C3" s="3"/>
      <c r="D3" s="3"/>
      <c r="E3" s="3"/>
      <c r="F3" s="3"/>
      <c r="G3" s="3"/>
      <c r="H3" s="48" t="s">
        <v>95</v>
      </c>
    </row>
    <row r="4" spans="1:8" ht="15" customHeight="1" thickBot="1">
      <c r="A4" s="6" t="s">
        <v>241</v>
      </c>
      <c r="B4" s="3"/>
      <c r="C4" s="3"/>
      <c r="D4" s="3"/>
      <c r="E4" s="3"/>
      <c r="F4" s="3"/>
      <c r="G4" s="3"/>
      <c r="H4" s="48" t="s">
        <v>96</v>
      </c>
    </row>
    <row r="5" spans="1:10" s="8" customFormat="1" ht="19.5" customHeight="1">
      <c r="A5" s="185" t="s">
        <v>0</v>
      </c>
      <c r="B5" s="186"/>
      <c r="C5" s="186"/>
      <c r="D5" s="186" t="s">
        <v>1</v>
      </c>
      <c r="E5" s="186"/>
      <c r="F5" s="229"/>
      <c r="G5" s="229"/>
      <c r="H5" s="187"/>
      <c r="I5" s="7"/>
      <c r="J5" s="7"/>
    </row>
    <row r="6" spans="1:10" s="8" customFormat="1" ht="31.5" customHeight="1">
      <c r="A6" s="82" t="s">
        <v>97</v>
      </c>
      <c r="B6" s="83" t="s">
        <v>2</v>
      </c>
      <c r="C6" s="77" t="s">
        <v>98</v>
      </c>
      <c r="D6" s="85" t="s">
        <v>97</v>
      </c>
      <c r="E6" s="83" t="s">
        <v>2</v>
      </c>
      <c r="F6" s="77" t="s">
        <v>99</v>
      </c>
      <c r="G6" s="79" t="s">
        <v>100</v>
      </c>
      <c r="H6" s="80" t="s">
        <v>101</v>
      </c>
      <c r="I6" s="7"/>
      <c r="J6" s="7"/>
    </row>
    <row r="7" spans="1:10" s="8" customFormat="1" ht="19.5" customHeight="1">
      <c r="A7" s="82" t="s">
        <v>102</v>
      </c>
      <c r="B7" s="84"/>
      <c r="C7" s="85" t="s">
        <v>3</v>
      </c>
      <c r="D7" s="85" t="s">
        <v>102</v>
      </c>
      <c r="E7" s="84"/>
      <c r="F7" s="157">
        <v>2</v>
      </c>
      <c r="G7" s="157">
        <v>3</v>
      </c>
      <c r="H7" s="93">
        <v>4</v>
      </c>
      <c r="I7" s="7"/>
      <c r="J7" s="7"/>
    </row>
    <row r="8" spans="1:10" s="8" customFormat="1" ht="19.5" customHeight="1">
      <c r="A8" s="57" t="s">
        <v>103</v>
      </c>
      <c r="B8" s="56" t="s">
        <v>3</v>
      </c>
      <c r="C8" s="151">
        <f>5309278.08/10000</f>
        <v>530.927808</v>
      </c>
      <c r="D8" s="88" t="s">
        <v>63</v>
      </c>
      <c r="E8" s="75">
        <v>15</v>
      </c>
      <c r="F8" s="158">
        <f>G8</f>
        <v>201.953246</v>
      </c>
      <c r="G8" s="159">
        <f>2019532.46/10000</f>
        <v>201.953246</v>
      </c>
      <c r="H8" s="156"/>
      <c r="I8" s="7"/>
      <c r="J8" s="7"/>
    </row>
    <row r="9" spans="1:10" s="8" customFormat="1" ht="19.5" customHeight="1">
      <c r="A9" s="59" t="s">
        <v>67</v>
      </c>
      <c r="B9" s="56" t="s">
        <v>4</v>
      </c>
      <c r="C9" s="58"/>
      <c r="D9" s="152" t="s">
        <v>242</v>
      </c>
      <c r="E9" s="75">
        <v>16</v>
      </c>
      <c r="F9" s="158">
        <f aca="true" t="shared" si="0" ref="F9:F16">G9</f>
        <v>0.6832</v>
      </c>
      <c r="G9" s="159">
        <f>6832/10000</f>
        <v>0.6832</v>
      </c>
      <c r="H9" s="156"/>
      <c r="I9" s="7"/>
      <c r="J9" s="7"/>
    </row>
    <row r="10" spans="1:10" s="8" customFormat="1" ht="19.5" customHeight="1">
      <c r="A10" s="59"/>
      <c r="B10" s="56" t="s">
        <v>5</v>
      </c>
      <c r="C10" s="58"/>
      <c r="D10" s="152" t="s">
        <v>243</v>
      </c>
      <c r="E10" s="75">
        <v>17</v>
      </c>
      <c r="F10" s="158">
        <f t="shared" si="0"/>
        <v>17.6349</v>
      </c>
      <c r="G10" s="159">
        <v>17.6349</v>
      </c>
      <c r="H10" s="156"/>
      <c r="I10" s="7"/>
      <c r="J10" s="7"/>
    </row>
    <row r="11" spans="1:10" s="8" customFormat="1" ht="19.5" customHeight="1">
      <c r="A11" s="59"/>
      <c r="B11" s="56" t="s">
        <v>6</v>
      </c>
      <c r="C11" s="58"/>
      <c r="D11" s="152" t="s">
        <v>244</v>
      </c>
      <c r="E11" s="75">
        <v>18</v>
      </c>
      <c r="F11" s="158">
        <f t="shared" si="0"/>
        <v>35</v>
      </c>
      <c r="G11" s="159">
        <v>35</v>
      </c>
      <c r="H11" s="156"/>
      <c r="I11" s="7"/>
      <c r="J11" s="7"/>
    </row>
    <row r="12" spans="1:10" s="8" customFormat="1" ht="19.5" customHeight="1">
      <c r="A12" s="59"/>
      <c r="B12" s="56" t="s">
        <v>7</v>
      </c>
      <c r="C12" s="58"/>
      <c r="D12" s="152" t="s">
        <v>245</v>
      </c>
      <c r="E12" s="75">
        <v>19</v>
      </c>
      <c r="F12" s="158">
        <f t="shared" si="0"/>
        <v>6.7379</v>
      </c>
      <c r="G12" s="159">
        <v>6.7379</v>
      </c>
      <c r="H12" s="156"/>
      <c r="I12" s="7"/>
      <c r="J12" s="7"/>
    </row>
    <row r="13" spans="1:10" s="8" customFormat="1" ht="19.5" customHeight="1">
      <c r="A13" s="59"/>
      <c r="B13" s="56" t="s">
        <v>8</v>
      </c>
      <c r="C13" s="58"/>
      <c r="D13" s="152" t="s">
        <v>246</v>
      </c>
      <c r="E13" s="75">
        <v>20</v>
      </c>
      <c r="F13" s="158">
        <f t="shared" si="0"/>
        <v>16.772994</v>
      </c>
      <c r="G13" s="159">
        <v>16.772994</v>
      </c>
      <c r="H13" s="156"/>
      <c r="I13" s="7"/>
      <c r="J13" s="7"/>
    </row>
    <row r="14" spans="1:10" s="8" customFormat="1" ht="19.5" customHeight="1">
      <c r="A14" s="59"/>
      <c r="B14" s="56"/>
      <c r="C14" s="58"/>
      <c r="D14" s="152" t="s">
        <v>247</v>
      </c>
      <c r="E14" s="75"/>
      <c r="F14" s="158">
        <f t="shared" si="0"/>
        <v>106.84886200000001</v>
      </c>
      <c r="G14" s="159">
        <v>106.84886200000001</v>
      </c>
      <c r="H14" s="156"/>
      <c r="I14" s="7"/>
      <c r="J14" s="7"/>
    </row>
    <row r="15" spans="1:10" s="8" customFormat="1" ht="19.5" customHeight="1">
      <c r="A15" s="60"/>
      <c r="B15" s="56" t="s">
        <v>9</v>
      </c>
      <c r="C15" s="58"/>
      <c r="D15" s="152" t="s">
        <v>248</v>
      </c>
      <c r="E15" s="75">
        <v>21</v>
      </c>
      <c r="F15" s="158">
        <f t="shared" si="0"/>
        <v>164.19416</v>
      </c>
      <c r="G15" s="159">
        <v>164.19416</v>
      </c>
      <c r="H15" s="156"/>
      <c r="I15" s="7"/>
      <c r="J15" s="7"/>
    </row>
    <row r="16" spans="1:10" s="8" customFormat="1" ht="19.5" customHeight="1">
      <c r="A16" s="61"/>
      <c r="B16" s="56" t="s">
        <v>10</v>
      </c>
      <c r="C16" s="62"/>
      <c r="D16" s="152" t="s">
        <v>249</v>
      </c>
      <c r="E16" s="75">
        <v>22</v>
      </c>
      <c r="F16" s="158">
        <f t="shared" si="0"/>
        <v>28.215791999999997</v>
      </c>
      <c r="G16" s="159">
        <v>28.215791999999997</v>
      </c>
      <c r="H16" s="89"/>
      <c r="I16" s="7"/>
      <c r="J16" s="7"/>
    </row>
    <row r="17" spans="1:10" s="8" customFormat="1" ht="19.5" customHeight="1">
      <c r="A17" s="63" t="s">
        <v>25</v>
      </c>
      <c r="B17" s="56" t="s">
        <v>11</v>
      </c>
      <c r="C17" s="58">
        <f>C8</f>
        <v>530.927808</v>
      </c>
      <c r="D17" s="64" t="s">
        <v>27</v>
      </c>
      <c r="E17" s="75">
        <v>23</v>
      </c>
      <c r="F17" s="160">
        <f>SUM(F8:F16)</f>
        <v>578.041054</v>
      </c>
      <c r="G17" s="160">
        <f>SUM(G8:G16)</f>
        <v>578.041054</v>
      </c>
      <c r="H17" s="65"/>
      <c r="I17" s="7"/>
      <c r="J17" s="7"/>
    </row>
    <row r="18" spans="1:10" s="8" customFormat="1" ht="19.5" customHeight="1">
      <c r="A18" s="73" t="s">
        <v>68</v>
      </c>
      <c r="B18" s="56" t="s">
        <v>12</v>
      </c>
      <c r="C18" s="151">
        <f>471132.46/10000</f>
        <v>47.113246000000004</v>
      </c>
      <c r="D18" s="76" t="s">
        <v>104</v>
      </c>
      <c r="E18" s="75">
        <v>24</v>
      </c>
      <c r="F18" s="155"/>
      <c r="G18" s="155"/>
      <c r="H18" s="66"/>
      <c r="I18" s="7"/>
      <c r="J18" s="7"/>
    </row>
    <row r="19" spans="1:10" s="8" customFormat="1" ht="19.5" customHeight="1">
      <c r="A19" s="73" t="s">
        <v>105</v>
      </c>
      <c r="B19" s="56" t="s">
        <v>13</v>
      </c>
      <c r="C19" s="151">
        <f>471132.46/10000</f>
        <v>47.113246000000004</v>
      </c>
      <c r="D19" s="90"/>
      <c r="E19" s="75">
        <v>25</v>
      </c>
      <c r="F19" s="155"/>
      <c r="G19" s="155"/>
      <c r="H19" s="66"/>
      <c r="I19" s="7"/>
      <c r="J19" s="7"/>
    </row>
    <row r="20" spans="1:10" s="8" customFormat="1" ht="19.5" customHeight="1">
      <c r="A20" s="74" t="s">
        <v>106</v>
      </c>
      <c r="B20" s="56" t="s">
        <v>14</v>
      </c>
      <c r="C20" s="67"/>
      <c r="D20" s="92"/>
      <c r="E20" s="75">
        <v>26</v>
      </c>
      <c r="F20" s="155"/>
      <c r="G20" s="155"/>
      <c r="H20" s="68"/>
      <c r="I20" s="7"/>
      <c r="J20" s="7"/>
    </row>
    <row r="21" spans="1:10" s="8" customFormat="1" ht="19.5" customHeight="1">
      <c r="A21" s="74"/>
      <c r="B21" s="56" t="s">
        <v>15</v>
      </c>
      <c r="C21" s="67"/>
      <c r="D21" s="92"/>
      <c r="E21" s="75">
        <v>27</v>
      </c>
      <c r="F21" s="155"/>
      <c r="G21" s="155"/>
      <c r="H21" s="68"/>
      <c r="I21" s="7"/>
      <c r="J21" s="7"/>
    </row>
    <row r="22" spans="1:8" ht="19.5" customHeight="1" thickBot="1">
      <c r="A22" s="69" t="s">
        <v>30</v>
      </c>
      <c r="B22" s="154" t="s">
        <v>16</v>
      </c>
      <c r="C22" s="70">
        <f>C18+C17</f>
        <v>578.041054</v>
      </c>
      <c r="D22" s="71" t="s">
        <v>30</v>
      </c>
      <c r="E22" s="161">
        <v>28</v>
      </c>
      <c r="F22" s="162">
        <f>F17</f>
        <v>578.041054</v>
      </c>
      <c r="G22" s="162">
        <f>G17</f>
        <v>578.041054</v>
      </c>
      <c r="H22" s="72"/>
    </row>
    <row r="23" spans="1:8" ht="29.25" customHeight="1">
      <c r="A23" s="230" t="s">
        <v>107</v>
      </c>
      <c r="B23" s="231"/>
      <c r="C23" s="231"/>
      <c r="D23" s="231"/>
      <c r="E23" s="231"/>
      <c r="F23" s="231"/>
      <c r="G23" s="231"/>
      <c r="H23" s="231"/>
    </row>
  </sheetData>
  <sheetProtection/>
  <mergeCells count="4">
    <mergeCell ref="A2:H2"/>
    <mergeCell ref="A5:C5"/>
    <mergeCell ref="D5:H5"/>
    <mergeCell ref="A23:H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F9" sqref="F9"/>
    </sheetView>
  </sheetViews>
  <sheetFormatPr defaultColWidth="9.00390625" defaultRowHeight="14.25"/>
  <cols>
    <col min="1" max="3" width="4.625" style="37" customWidth="1"/>
    <col min="4" max="4" width="38.25390625" style="37" bestFit="1" customWidth="1"/>
    <col min="5" max="7" width="21.50390625" style="169" customWidth="1"/>
    <col min="8" max="16384" width="9.00390625" style="37" customWidth="1"/>
  </cols>
  <sheetData>
    <row r="1" spans="1:7" s="26" customFormat="1" ht="30" customHeight="1">
      <c r="A1" s="237" t="s">
        <v>66</v>
      </c>
      <c r="B1" s="237"/>
      <c r="C1" s="237"/>
      <c r="D1" s="237"/>
      <c r="E1" s="237"/>
      <c r="F1" s="237"/>
      <c r="G1" s="237"/>
    </row>
    <row r="2" spans="1:7" s="28" customFormat="1" ht="10.5" customHeight="1">
      <c r="A2" s="27"/>
      <c r="B2" s="27"/>
      <c r="C2" s="27"/>
      <c r="D2" s="27"/>
      <c r="E2" s="27"/>
      <c r="F2" s="27"/>
      <c r="G2" s="164" t="s">
        <v>69</v>
      </c>
    </row>
    <row r="3" spans="1:7" s="28" customFormat="1" ht="15" customHeight="1" thickBot="1">
      <c r="A3" s="163" t="s">
        <v>241</v>
      </c>
      <c r="B3" s="163"/>
      <c r="C3" s="27"/>
      <c r="D3" s="27"/>
      <c r="E3" s="165"/>
      <c r="F3" s="165"/>
      <c r="G3" s="166" t="s">
        <v>49</v>
      </c>
    </row>
    <row r="4" spans="1:7" s="29" customFormat="1" ht="20.25" customHeight="1">
      <c r="A4" s="238" t="s">
        <v>46</v>
      </c>
      <c r="B4" s="239"/>
      <c r="C4" s="240"/>
      <c r="D4" s="240"/>
      <c r="E4" s="246" t="s">
        <v>61</v>
      </c>
      <c r="F4" s="249" t="s">
        <v>47</v>
      </c>
      <c r="G4" s="232" t="s">
        <v>39</v>
      </c>
    </row>
    <row r="5" spans="1:7" s="29" customFormat="1" ht="24.75" customHeight="1">
      <c r="A5" s="241" t="s">
        <v>74</v>
      </c>
      <c r="B5" s="242"/>
      <c r="C5" s="243"/>
      <c r="D5" s="243" t="s">
        <v>36</v>
      </c>
      <c r="E5" s="247"/>
      <c r="F5" s="250"/>
      <c r="G5" s="233"/>
    </row>
    <row r="6" spans="1:7" s="29" customFormat="1" ht="18" customHeight="1">
      <c r="A6" s="244"/>
      <c r="B6" s="245"/>
      <c r="C6" s="243"/>
      <c r="D6" s="243"/>
      <c r="E6" s="247"/>
      <c r="F6" s="250"/>
      <c r="G6" s="233"/>
    </row>
    <row r="7" spans="1:7" s="29" customFormat="1" ht="22.5" customHeight="1">
      <c r="A7" s="244"/>
      <c r="B7" s="245"/>
      <c r="C7" s="243"/>
      <c r="D7" s="243"/>
      <c r="E7" s="248"/>
      <c r="F7" s="251"/>
      <c r="G7" s="234"/>
    </row>
    <row r="8" spans="1:7" s="29" customFormat="1" ht="22.5" customHeight="1">
      <c r="A8" s="252" t="s">
        <v>37</v>
      </c>
      <c r="B8" s="253"/>
      <c r="C8" s="253"/>
      <c r="D8" s="245"/>
      <c r="E8" s="30">
        <v>1</v>
      </c>
      <c r="F8" s="30">
        <v>2</v>
      </c>
      <c r="G8" s="31">
        <v>3</v>
      </c>
    </row>
    <row r="9" spans="1:7" s="29" customFormat="1" ht="22.5" customHeight="1">
      <c r="A9" s="252" t="s">
        <v>48</v>
      </c>
      <c r="B9" s="253"/>
      <c r="C9" s="253"/>
      <c r="D9" s="245"/>
      <c r="E9" s="41">
        <f>F9+G9</f>
        <v>578.041054</v>
      </c>
      <c r="F9" s="41">
        <v>456.087808</v>
      </c>
      <c r="G9" s="42">
        <v>121.953246</v>
      </c>
    </row>
    <row r="10" spans="1:7" s="34" customFormat="1" ht="16.5" customHeight="1">
      <c r="A10" s="203" t="s">
        <v>250</v>
      </c>
      <c r="B10" s="204" t="s">
        <v>251</v>
      </c>
      <c r="C10" s="205" t="s">
        <v>251</v>
      </c>
      <c r="D10" s="17" t="s">
        <v>282</v>
      </c>
      <c r="E10" s="41">
        <f aca="true" t="shared" si="0" ref="E10:E40">F10+G10</f>
        <v>201.95324599999998</v>
      </c>
      <c r="F10" s="167">
        <v>80</v>
      </c>
      <c r="G10" s="168">
        <v>121.953246</v>
      </c>
    </row>
    <row r="11" spans="1:7" s="34" customFormat="1" ht="16.5" customHeight="1">
      <c r="A11" s="203" t="s">
        <v>252</v>
      </c>
      <c r="B11" s="204" t="s">
        <v>251</v>
      </c>
      <c r="C11" s="205" t="s">
        <v>251</v>
      </c>
      <c r="D11" s="17" t="s">
        <v>283</v>
      </c>
      <c r="E11" s="41">
        <f t="shared" si="0"/>
        <v>33</v>
      </c>
      <c r="F11" s="167"/>
      <c r="G11" s="168">
        <v>33</v>
      </c>
    </row>
    <row r="12" spans="1:7" s="34" customFormat="1" ht="16.5" customHeight="1">
      <c r="A12" s="203" t="s">
        <v>253</v>
      </c>
      <c r="B12" s="204" t="s">
        <v>251</v>
      </c>
      <c r="C12" s="205" t="s">
        <v>251</v>
      </c>
      <c r="D12" s="17" t="s">
        <v>284</v>
      </c>
      <c r="E12" s="41">
        <f t="shared" si="0"/>
        <v>33</v>
      </c>
      <c r="F12" s="167"/>
      <c r="G12" s="168">
        <v>33</v>
      </c>
    </row>
    <row r="13" spans="1:7" s="34" customFormat="1" ht="16.5" customHeight="1">
      <c r="A13" s="203" t="s">
        <v>254</v>
      </c>
      <c r="B13" s="204" t="s">
        <v>251</v>
      </c>
      <c r="C13" s="205" t="s">
        <v>251</v>
      </c>
      <c r="D13" s="17" t="s">
        <v>285</v>
      </c>
      <c r="E13" s="41">
        <f t="shared" si="0"/>
        <v>168.95324599999998</v>
      </c>
      <c r="F13" s="167">
        <v>80</v>
      </c>
      <c r="G13" s="168">
        <v>88.953246</v>
      </c>
    </row>
    <row r="14" spans="1:7" s="34" customFormat="1" ht="16.5" customHeight="1">
      <c r="A14" s="203" t="s">
        <v>255</v>
      </c>
      <c r="B14" s="204" t="s">
        <v>251</v>
      </c>
      <c r="C14" s="205" t="s">
        <v>251</v>
      </c>
      <c r="D14" s="17" t="s">
        <v>286</v>
      </c>
      <c r="E14" s="41">
        <f t="shared" si="0"/>
        <v>168.95324599999998</v>
      </c>
      <c r="F14" s="167">
        <v>80</v>
      </c>
      <c r="G14" s="168">
        <v>88.953246</v>
      </c>
    </row>
    <row r="15" spans="1:7" s="34" customFormat="1" ht="16.5" customHeight="1">
      <c r="A15" s="203" t="s">
        <v>256</v>
      </c>
      <c r="B15" s="204" t="s">
        <v>251</v>
      </c>
      <c r="C15" s="205" t="s">
        <v>251</v>
      </c>
      <c r="D15" s="17" t="s">
        <v>287</v>
      </c>
      <c r="E15" s="41">
        <f t="shared" si="0"/>
        <v>0.6832</v>
      </c>
      <c r="F15" s="167">
        <v>0.6832</v>
      </c>
      <c r="G15" s="168"/>
    </row>
    <row r="16" spans="1:7" s="34" customFormat="1" ht="16.5" customHeight="1">
      <c r="A16" s="203" t="s">
        <v>257</v>
      </c>
      <c r="B16" s="204" t="s">
        <v>251</v>
      </c>
      <c r="C16" s="205" t="s">
        <v>251</v>
      </c>
      <c r="D16" s="17" t="s">
        <v>288</v>
      </c>
      <c r="E16" s="41">
        <f t="shared" si="0"/>
        <v>0.6832</v>
      </c>
      <c r="F16" s="167">
        <v>0.6832</v>
      </c>
      <c r="G16" s="168"/>
    </row>
    <row r="17" spans="1:7" s="34" customFormat="1" ht="16.5" customHeight="1">
      <c r="A17" s="203" t="s">
        <v>258</v>
      </c>
      <c r="B17" s="204" t="s">
        <v>251</v>
      </c>
      <c r="C17" s="205" t="s">
        <v>251</v>
      </c>
      <c r="D17" s="17" t="s">
        <v>289</v>
      </c>
      <c r="E17" s="41">
        <f t="shared" si="0"/>
        <v>0.6832</v>
      </c>
      <c r="F17" s="167">
        <v>0.6832</v>
      </c>
      <c r="G17" s="168"/>
    </row>
    <row r="18" spans="1:7" s="34" customFormat="1" ht="16.5" customHeight="1">
      <c r="A18" s="203" t="s">
        <v>259</v>
      </c>
      <c r="B18" s="204" t="s">
        <v>251</v>
      </c>
      <c r="C18" s="205" t="s">
        <v>251</v>
      </c>
      <c r="D18" s="17" t="s">
        <v>290</v>
      </c>
      <c r="E18" s="41">
        <f t="shared" si="0"/>
        <v>17.6349</v>
      </c>
      <c r="F18" s="167">
        <v>17.6349</v>
      </c>
      <c r="G18" s="168"/>
    </row>
    <row r="19" spans="1:7" s="34" customFormat="1" ht="16.5" customHeight="1">
      <c r="A19" s="203" t="s">
        <v>260</v>
      </c>
      <c r="B19" s="204" t="s">
        <v>251</v>
      </c>
      <c r="C19" s="205" t="s">
        <v>251</v>
      </c>
      <c r="D19" s="17" t="s">
        <v>291</v>
      </c>
      <c r="E19" s="41">
        <f t="shared" si="0"/>
        <v>17.6349</v>
      </c>
      <c r="F19" s="167">
        <v>17.6349</v>
      </c>
      <c r="G19" s="168"/>
    </row>
    <row r="20" spans="1:7" s="34" customFormat="1" ht="16.5" customHeight="1">
      <c r="A20" s="203" t="s">
        <v>261</v>
      </c>
      <c r="B20" s="204" t="s">
        <v>251</v>
      </c>
      <c r="C20" s="205" t="s">
        <v>251</v>
      </c>
      <c r="D20" s="17" t="s">
        <v>292</v>
      </c>
      <c r="E20" s="41">
        <f t="shared" si="0"/>
        <v>17.6349</v>
      </c>
      <c r="F20" s="167">
        <v>17.6349</v>
      </c>
      <c r="G20" s="168"/>
    </row>
    <row r="21" spans="1:7" s="34" customFormat="1" ht="16.5" customHeight="1">
      <c r="A21" s="203" t="s">
        <v>262</v>
      </c>
      <c r="B21" s="204" t="s">
        <v>251</v>
      </c>
      <c r="C21" s="205" t="s">
        <v>251</v>
      </c>
      <c r="D21" s="17" t="s">
        <v>293</v>
      </c>
      <c r="E21" s="41">
        <f t="shared" si="0"/>
        <v>35</v>
      </c>
      <c r="F21" s="167">
        <v>35</v>
      </c>
      <c r="G21" s="168"/>
    </row>
    <row r="22" spans="1:7" s="34" customFormat="1" ht="16.5" customHeight="1">
      <c r="A22" s="203" t="s">
        <v>263</v>
      </c>
      <c r="B22" s="204" t="s">
        <v>251</v>
      </c>
      <c r="C22" s="205" t="s">
        <v>251</v>
      </c>
      <c r="D22" s="17" t="s">
        <v>294</v>
      </c>
      <c r="E22" s="41">
        <f t="shared" si="0"/>
        <v>35</v>
      </c>
      <c r="F22" s="167">
        <v>35</v>
      </c>
      <c r="G22" s="168"/>
    </row>
    <row r="23" spans="1:7" s="34" customFormat="1" ht="16.5" customHeight="1">
      <c r="A23" s="203" t="s">
        <v>264</v>
      </c>
      <c r="B23" s="204" t="s">
        <v>251</v>
      </c>
      <c r="C23" s="205" t="s">
        <v>251</v>
      </c>
      <c r="D23" s="17" t="s">
        <v>295</v>
      </c>
      <c r="E23" s="41">
        <f t="shared" si="0"/>
        <v>35</v>
      </c>
      <c r="F23" s="167">
        <v>35</v>
      </c>
      <c r="G23" s="168"/>
    </row>
    <row r="24" spans="1:7" s="34" customFormat="1" ht="16.5" customHeight="1">
      <c r="A24" s="203" t="s">
        <v>265</v>
      </c>
      <c r="B24" s="204" t="s">
        <v>251</v>
      </c>
      <c r="C24" s="205" t="s">
        <v>251</v>
      </c>
      <c r="D24" s="17" t="s">
        <v>296</v>
      </c>
      <c r="E24" s="41">
        <f t="shared" si="0"/>
        <v>6.7379</v>
      </c>
      <c r="F24" s="167">
        <v>6.7379</v>
      </c>
      <c r="G24" s="168"/>
    </row>
    <row r="25" spans="1:7" s="34" customFormat="1" ht="16.5" customHeight="1">
      <c r="A25" s="203" t="s">
        <v>266</v>
      </c>
      <c r="B25" s="204" t="s">
        <v>251</v>
      </c>
      <c r="C25" s="205" t="s">
        <v>251</v>
      </c>
      <c r="D25" s="17" t="s">
        <v>297</v>
      </c>
      <c r="E25" s="41">
        <f t="shared" si="0"/>
        <v>0.7379</v>
      </c>
      <c r="F25" s="167">
        <v>0.7379</v>
      </c>
      <c r="G25" s="168"/>
    </row>
    <row r="26" spans="1:7" s="34" customFormat="1" ht="16.5" customHeight="1">
      <c r="A26" s="203" t="s">
        <v>267</v>
      </c>
      <c r="B26" s="204" t="s">
        <v>251</v>
      </c>
      <c r="C26" s="205" t="s">
        <v>251</v>
      </c>
      <c r="D26" s="17" t="s">
        <v>295</v>
      </c>
      <c r="E26" s="41">
        <f t="shared" si="0"/>
        <v>0.7379</v>
      </c>
      <c r="F26" s="167">
        <v>0.7379</v>
      </c>
      <c r="G26" s="168"/>
    </row>
    <row r="27" spans="1:7" s="34" customFormat="1" ht="16.5" customHeight="1">
      <c r="A27" s="203" t="s">
        <v>268</v>
      </c>
      <c r="B27" s="204" t="s">
        <v>251</v>
      </c>
      <c r="C27" s="205" t="s">
        <v>251</v>
      </c>
      <c r="D27" s="17" t="s">
        <v>298</v>
      </c>
      <c r="E27" s="41">
        <f t="shared" si="0"/>
        <v>6</v>
      </c>
      <c r="F27" s="167">
        <v>6</v>
      </c>
      <c r="G27" s="168"/>
    </row>
    <row r="28" spans="1:7" s="34" customFormat="1" ht="16.5" customHeight="1">
      <c r="A28" s="203" t="s">
        <v>269</v>
      </c>
      <c r="B28" s="204" t="s">
        <v>251</v>
      </c>
      <c r="C28" s="205" t="s">
        <v>251</v>
      </c>
      <c r="D28" s="17" t="s">
        <v>295</v>
      </c>
      <c r="E28" s="41">
        <f t="shared" si="0"/>
        <v>6</v>
      </c>
      <c r="F28" s="167">
        <v>6</v>
      </c>
      <c r="G28" s="168"/>
    </row>
    <row r="29" spans="1:7" s="34" customFormat="1" ht="16.5" customHeight="1">
      <c r="A29" s="203" t="s">
        <v>270</v>
      </c>
      <c r="B29" s="204" t="s">
        <v>251</v>
      </c>
      <c r="C29" s="205" t="s">
        <v>251</v>
      </c>
      <c r="D29" s="17" t="s">
        <v>299</v>
      </c>
      <c r="E29" s="41">
        <f t="shared" si="0"/>
        <v>16.772994</v>
      </c>
      <c r="F29" s="167">
        <v>16.772994</v>
      </c>
      <c r="G29" s="168"/>
    </row>
    <row r="30" spans="1:7" s="34" customFormat="1" ht="16.5" customHeight="1">
      <c r="A30" s="203" t="s">
        <v>271</v>
      </c>
      <c r="B30" s="204" t="s">
        <v>251</v>
      </c>
      <c r="C30" s="205" t="s">
        <v>251</v>
      </c>
      <c r="D30" s="17" t="s">
        <v>300</v>
      </c>
      <c r="E30" s="41">
        <f t="shared" si="0"/>
        <v>16.772994</v>
      </c>
      <c r="F30" s="167">
        <v>16.772994</v>
      </c>
      <c r="G30" s="168"/>
    </row>
    <row r="31" spans="1:7" s="34" customFormat="1" ht="16.5" customHeight="1">
      <c r="A31" s="203" t="s">
        <v>272</v>
      </c>
      <c r="B31" s="204" t="s">
        <v>251</v>
      </c>
      <c r="C31" s="205" t="s">
        <v>251</v>
      </c>
      <c r="D31" s="17" t="s">
        <v>295</v>
      </c>
      <c r="E31" s="41">
        <f t="shared" si="0"/>
        <v>16.772994</v>
      </c>
      <c r="F31" s="167">
        <v>16.772994</v>
      </c>
      <c r="G31" s="168"/>
    </row>
    <row r="32" spans="1:7" s="34" customFormat="1" ht="16.5" customHeight="1">
      <c r="A32" s="203" t="s">
        <v>273</v>
      </c>
      <c r="B32" s="204" t="s">
        <v>251</v>
      </c>
      <c r="C32" s="205" t="s">
        <v>251</v>
      </c>
      <c r="D32" s="17" t="s">
        <v>301</v>
      </c>
      <c r="E32" s="41">
        <f t="shared" si="0"/>
        <v>106.84886200000001</v>
      </c>
      <c r="F32" s="167">
        <v>106.84886200000001</v>
      </c>
      <c r="G32" s="168"/>
    </row>
    <row r="33" spans="1:7" s="34" customFormat="1" ht="16.5" customHeight="1">
      <c r="A33" s="203" t="s">
        <v>274</v>
      </c>
      <c r="B33" s="204" t="s">
        <v>251</v>
      </c>
      <c r="C33" s="205" t="s">
        <v>251</v>
      </c>
      <c r="D33" s="17" t="s">
        <v>302</v>
      </c>
      <c r="E33" s="41">
        <f t="shared" si="0"/>
        <v>106.84886200000001</v>
      </c>
      <c r="F33" s="167">
        <v>106.84886200000001</v>
      </c>
      <c r="G33" s="168"/>
    </row>
    <row r="34" spans="1:7" s="34" customFormat="1" ht="16.5" customHeight="1">
      <c r="A34" s="203" t="s">
        <v>275</v>
      </c>
      <c r="B34" s="204" t="s">
        <v>251</v>
      </c>
      <c r="C34" s="205" t="s">
        <v>251</v>
      </c>
      <c r="D34" s="17" t="s">
        <v>295</v>
      </c>
      <c r="E34" s="41">
        <f t="shared" si="0"/>
        <v>106.84886200000001</v>
      </c>
      <c r="F34" s="167">
        <v>106.84886200000001</v>
      </c>
      <c r="G34" s="168"/>
    </row>
    <row r="35" spans="1:7" s="34" customFormat="1" ht="16.5" customHeight="1">
      <c r="A35" s="203" t="s">
        <v>276</v>
      </c>
      <c r="B35" s="204" t="s">
        <v>251</v>
      </c>
      <c r="C35" s="205" t="s">
        <v>251</v>
      </c>
      <c r="D35" s="17" t="s">
        <v>303</v>
      </c>
      <c r="E35" s="41">
        <f t="shared" si="0"/>
        <v>164.19416</v>
      </c>
      <c r="F35" s="167">
        <v>164.19416</v>
      </c>
      <c r="G35" s="168"/>
    </row>
    <row r="36" spans="1:7" s="34" customFormat="1" ht="16.5" customHeight="1">
      <c r="A36" s="203" t="s">
        <v>277</v>
      </c>
      <c r="B36" s="204" t="s">
        <v>251</v>
      </c>
      <c r="C36" s="205" t="s">
        <v>251</v>
      </c>
      <c r="D36" s="17" t="s">
        <v>304</v>
      </c>
      <c r="E36" s="41">
        <f t="shared" si="0"/>
        <v>164.19416</v>
      </c>
      <c r="F36" s="167">
        <v>164.19416</v>
      </c>
      <c r="G36" s="168"/>
    </row>
    <row r="37" spans="1:7" s="34" customFormat="1" ht="16.5" customHeight="1">
      <c r="A37" s="203" t="s">
        <v>278</v>
      </c>
      <c r="B37" s="204" t="s">
        <v>251</v>
      </c>
      <c r="C37" s="205" t="s">
        <v>251</v>
      </c>
      <c r="D37" s="17" t="s">
        <v>295</v>
      </c>
      <c r="E37" s="41">
        <f t="shared" si="0"/>
        <v>164.19416</v>
      </c>
      <c r="F37" s="167">
        <v>164.19416</v>
      </c>
      <c r="G37" s="168"/>
    </row>
    <row r="38" spans="1:7" s="34" customFormat="1" ht="16.5" customHeight="1">
      <c r="A38" s="203" t="s">
        <v>279</v>
      </c>
      <c r="B38" s="204" t="s">
        <v>251</v>
      </c>
      <c r="C38" s="205" t="s">
        <v>251</v>
      </c>
      <c r="D38" s="17" t="s">
        <v>305</v>
      </c>
      <c r="E38" s="41">
        <f t="shared" si="0"/>
        <v>28.215791999999997</v>
      </c>
      <c r="F38" s="167">
        <v>28.215791999999997</v>
      </c>
      <c r="G38" s="168"/>
    </row>
    <row r="39" spans="1:7" s="34" customFormat="1" ht="16.5" customHeight="1">
      <c r="A39" s="203" t="s">
        <v>280</v>
      </c>
      <c r="B39" s="204" t="s">
        <v>251</v>
      </c>
      <c r="C39" s="205" t="s">
        <v>251</v>
      </c>
      <c r="D39" s="17" t="s">
        <v>306</v>
      </c>
      <c r="E39" s="41">
        <f t="shared" si="0"/>
        <v>28.215791999999997</v>
      </c>
      <c r="F39" s="167">
        <v>28.215791999999997</v>
      </c>
      <c r="G39" s="168"/>
    </row>
    <row r="40" spans="1:7" s="34" customFormat="1" ht="16.5" customHeight="1" thickBot="1">
      <c r="A40" s="203" t="s">
        <v>281</v>
      </c>
      <c r="B40" s="204" t="s">
        <v>251</v>
      </c>
      <c r="C40" s="205" t="s">
        <v>251</v>
      </c>
      <c r="D40" s="17" t="s">
        <v>307</v>
      </c>
      <c r="E40" s="41">
        <f t="shared" si="0"/>
        <v>28.215791999999997</v>
      </c>
      <c r="F40" s="167">
        <v>28.215791999999997</v>
      </c>
      <c r="G40" s="168"/>
    </row>
    <row r="41" spans="1:7" ht="32.25" customHeight="1">
      <c r="A41" s="235" t="s">
        <v>76</v>
      </c>
      <c r="B41" s="235"/>
      <c r="C41" s="236"/>
      <c r="D41" s="236"/>
      <c r="E41" s="236"/>
      <c r="F41" s="236"/>
      <c r="G41" s="236"/>
    </row>
    <row r="42" spans="1:2" ht="14.25">
      <c r="A42" s="36"/>
      <c r="B42" s="36"/>
    </row>
    <row r="43" spans="1:2" ht="14.25">
      <c r="A43" s="36"/>
      <c r="B43" s="36"/>
    </row>
    <row r="44" spans="1:2" ht="14.25">
      <c r="A44" s="36"/>
      <c r="B44" s="36"/>
    </row>
    <row r="45" spans="1:2" ht="14.25">
      <c r="A45" s="36"/>
      <c r="B45" s="36"/>
    </row>
  </sheetData>
  <sheetProtection/>
  <mergeCells count="41">
    <mergeCell ref="A21:C21"/>
    <mergeCell ref="A28:C28"/>
    <mergeCell ref="A22:C22"/>
    <mergeCell ref="A23:C23"/>
    <mergeCell ref="A24:C24"/>
    <mergeCell ref="A25:C25"/>
    <mergeCell ref="A26:C26"/>
    <mergeCell ref="A27:C27"/>
    <mergeCell ref="A15:C15"/>
    <mergeCell ref="A16:C16"/>
    <mergeCell ref="A17:C17"/>
    <mergeCell ref="A18:C18"/>
    <mergeCell ref="A19:C19"/>
    <mergeCell ref="A20:C20"/>
    <mergeCell ref="A29:C29"/>
    <mergeCell ref="A30:C30"/>
    <mergeCell ref="A31:C31"/>
    <mergeCell ref="A32:C32"/>
    <mergeCell ref="A33:C33"/>
    <mergeCell ref="A10:C10"/>
    <mergeCell ref="A11:C11"/>
    <mergeCell ref="A12:C12"/>
    <mergeCell ref="A13:C13"/>
    <mergeCell ref="A14:C14"/>
    <mergeCell ref="A40:C40"/>
    <mergeCell ref="A34:C34"/>
    <mergeCell ref="A35:C35"/>
    <mergeCell ref="A36:C36"/>
    <mergeCell ref="A37:C37"/>
    <mergeCell ref="A38:C38"/>
    <mergeCell ref="A39:C39"/>
    <mergeCell ref="G4:G7"/>
    <mergeCell ref="A41:G41"/>
    <mergeCell ref="A1:G1"/>
    <mergeCell ref="A4:D4"/>
    <mergeCell ref="A5:C7"/>
    <mergeCell ref="D5:D7"/>
    <mergeCell ref="E4:E7"/>
    <mergeCell ref="F4:F7"/>
    <mergeCell ref="A9:D9"/>
    <mergeCell ref="A8:D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5">
      <selection activeCell="M37" sqref="M37"/>
    </sheetView>
  </sheetViews>
  <sheetFormatPr defaultColWidth="9.00390625" defaultRowHeight="14.25"/>
  <cols>
    <col min="1" max="1" width="8.50390625" style="122" customWidth="1"/>
    <col min="2" max="2" width="12.625" style="122" customWidth="1"/>
    <col min="3" max="3" width="14.50390625" style="122" bestFit="1" customWidth="1"/>
    <col min="4" max="4" width="8.625" style="122" customWidth="1"/>
    <col min="5" max="5" width="11.875" style="122" customWidth="1"/>
    <col min="6" max="6" width="12.75390625" style="122" bestFit="1" customWidth="1"/>
    <col min="7" max="7" width="9.125" style="132" customWidth="1"/>
    <col min="8" max="8" width="10.625" style="132" customWidth="1"/>
    <col min="9" max="9" width="10.625" style="37" customWidth="1"/>
    <col min="10" max="10" width="9.00390625" style="37" customWidth="1"/>
    <col min="11" max="11" width="0" style="37" hidden="1" customWidth="1"/>
    <col min="12" max="12" width="11.375" style="37" bestFit="1" customWidth="1"/>
    <col min="13" max="16384" width="9.00390625" style="37" customWidth="1"/>
  </cols>
  <sheetData>
    <row r="1" spans="1:9" s="26" customFormat="1" ht="29.25" customHeight="1">
      <c r="A1" s="255" t="s">
        <v>73</v>
      </c>
      <c r="B1" s="255"/>
      <c r="C1" s="255"/>
      <c r="D1" s="255"/>
      <c r="E1" s="255"/>
      <c r="F1" s="255"/>
      <c r="G1" s="255"/>
      <c r="H1" s="255"/>
      <c r="I1" s="255"/>
    </row>
    <row r="2" spans="1:9" s="28" customFormat="1" ht="12.75" customHeight="1">
      <c r="A2" s="172" t="s">
        <v>241</v>
      </c>
      <c r="B2" s="172"/>
      <c r="C2" s="171"/>
      <c r="D2" s="49"/>
      <c r="E2" s="49"/>
      <c r="G2" s="143"/>
      <c r="H2" s="143"/>
      <c r="I2" s="118" t="s">
        <v>185</v>
      </c>
    </row>
    <row r="3" spans="1:9" s="28" customFormat="1" ht="17.25" customHeight="1">
      <c r="A3" s="173"/>
      <c r="B3" s="173"/>
      <c r="C3" s="171"/>
      <c r="D3" s="49"/>
      <c r="E3" s="116" t="s">
        <v>186</v>
      </c>
      <c r="G3" s="143"/>
      <c r="H3" s="143"/>
      <c r="I3" s="118" t="s">
        <v>187</v>
      </c>
    </row>
    <row r="4" spans="1:9" s="106" customFormat="1" ht="24" customHeight="1">
      <c r="A4" s="254" t="s">
        <v>168</v>
      </c>
      <c r="B4" s="254"/>
      <c r="C4" s="254"/>
      <c r="D4" s="254" t="s">
        <v>184</v>
      </c>
      <c r="E4" s="256"/>
      <c r="F4" s="256"/>
      <c r="G4" s="256"/>
      <c r="H4" s="256"/>
      <c r="I4" s="256"/>
    </row>
    <row r="5" spans="1:9" s="107" customFormat="1" ht="24" customHeight="1">
      <c r="A5" s="115" t="s">
        <v>182</v>
      </c>
      <c r="B5" s="115" t="s">
        <v>183</v>
      </c>
      <c r="C5" s="115" t="s">
        <v>98</v>
      </c>
      <c r="D5" s="115" t="s">
        <v>182</v>
      </c>
      <c r="E5" s="115" t="s">
        <v>183</v>
      </c>
      <c r="F5" s="115" t="s">
        <v>98</v>
      </c>
      <c r="G5" s="115" t="s">
        <v>182</v>
      </c>
      <c r="H5" s="115" t="s">
        <v>183</v>
      </c>
      <c r="I5" s="115" t="s">
        <v>98</v>
      </c>
    </row>
    <row r="6" spans="1:12" s="108" customFormat="1" ht="24" customHeight="1">
      <c r="A6" s="123">
        <v>301</v>
      </c>
      <c r="B6" s="123" t="s">
        <v>129</v>
      </c>
      <c r="C6" s="138">
        <f>SUM(C7:C20)</f>
        <v>341.4429520000001</v>
      </c>
      <c r="D6" s="123">
        <v>302</v>
      </c>
      <c r="E6" s="123" t="s">
        <v>225</v>
      </c>
      <c r="F6" s="138">
        <f>SUM(F7:F33)</f>
        <v>114.64485599999999</v>
      </c>
      <c r="G6" s="123">
        <v>310</v>
      </c>
      <c r="H6" s="123" t="s">
        <v>202</v>
      </c>
      <c r="I6" s="141">
        <f>SUM(I7:I22)</f>
        <v>0</v>
      </c>
      <c r="K6" s="170"/>
      <c r="L6" s="170"/>
    </row>
    <row r="7" spans="1:12" s="108" customFormat="1" ht="24" customHeight="1">
      <c r="A7" s="125">
        <v>30101</v>
      </c>
      <c r="B7" s="125" t="s">
        <v>130</v>
      </c>
      <c r="C7" s="151">
        <v>173.03836</v>
      </c>
      <c r="D7" s="125">
        <v>30201</v>
      </c>
      <c r="E7" s="125" t="s">
        <v>135</v>
      </c>
      <c r="F7" s="151">
        <v>16.633962</v>
      </c>
      <c r="G7" s="125">
        <v>31001</v>
      </c>
      <c r="H7" s="125" t="s">
        <v>203</v>
      </c>
      <c r="I7" s="139"/>
      <c r="K7" s="170"/>
      <c r="L7" s="170"/>
    </row>
    <row r="8" spans="1:12" s="108" customFormat="1" ht="24" customHeight="1">
      <c r="A8" s="125">
        <v>30102</v>
      </c>
      <c r="B8" s="126" t="s">
        <v>131</v>
      </c>
      <c r="C8" s="151">
        <v>0.584</v>
      </c>
      <c r="D8" s="125">
        <v>30202</v>
      </c>
      <c r="E8" s="125" t="s">
        <v>136</v>
      </c>
      <c r="F8" s="137"/>
      <c r="G8" s="125">
        <v>31002</v>
      </c>
      <c r="H8" s="125" t="s">
        <v>204</v>
      </c>
      <c r="I8" s="139"/>
      <c r="K8" s="170"/>
      <c r="L8" s="170"/>
    </row>
    <row r="9" spans="1:12" s="108" customFormat="1" ht="24" customHeight="1">
      <c r="A9" s="125">
        <v>30103</v>
      </c>
      <c r="B9" s="126" t="s">
        <v>188</v>
      </c>
      <c r="C9" s="151">
        <v>12.87</v>
      </c>
      <c r="D9" s="127">
        <v>30203</v>
      </c>
      <c r="E9" s="128" t="s">
        <v>137</v>
      </c>
      <c r="F9" s="139">
        <v>0</v>
      </c>
      <c r="G9" s="125">
        <v>31003</v>
      </c>
      <c r="H9" s="125" t="s">
        <v>205</v>
      </c>
      <c r="I9" s="139"/>
      <c r="K9" s="170"/>
      <c r="L9" s="170"/>
    </row>
    <row r="10" spans="1:12" s="108" customFormat="1" ht="24" customHeight="1">
      <c r="A10" s="125">
        <v>30104</v>
      </c>
      <c r="B10" s="125" t="s">
        <v>132</v>
      </c>
      <c r="C10" s="137"/>
      <c r="D10" s="125">
        <v>30204</v>
      </c>
      <c r="E10" s="125" t="s">
        <v>138</v>
      </c>
      <c r="F10" s="151">
        <v>1.2379</v>
      </c>
      <c r="G10" s="125">
        <v>31005</v>
      </c>
      <c r="H10" s="125" t="s">
        <v>206</v>
      </c>
      <c r="I10" s="139"/>
      <c r="K10" s="170"/>
      <c r="L10" s="170"/>
    </row>
    <row r="11" spans="1:12" s="108" customFormat="1" ht="24" customHeight="1">
      <c r="A11" s="125">
        <v>30106</v>
      </c>
      <c r="B11" s="125" t="s">
        <v>189</v>
      </c>
      <c r="C11" s="137"/>
      <c r="D11" s="125">
        <v>30205</v>
      </c>
      <c r="E11" s="125" t="s">
        <v>139</v>
      </c>
      <c r="F11" s="137">
        <v>0</v>
      </c>
      <c r="G11" s="125">
        <v>31006</v>
      </c>
      <c r="H11" s="125" t="s">
        <v>209</v>
      </c>
      <c r="I11" s="139"/>
      <c r="K11" s="170"/>
      <c r="L11" s="170"/>
    </row>
    <row r="12" spans="1:12" s="108" customFormat="1" ht="24" customHeight="1">
      <c r="A12" s="125">
        <v>30107</v>
      </c>
      <c r="B12" s="125" t="s">
        <v>133</v>
      </c>
      <c r="C12" s="151">
        <v>31.4144</v>
      </c>
      <c r="D12" s="125">
        <v>30206</v>
      </c>
      <c r="E12" s="125" t="s">
        <v>140</v>
      </c>
      <c r="F12" s="151">
        <v>0.9075</v>
      </c>
      <c r="G12" s="125">
        <v>31007</v>
      </c>
      <c r="H12" s="125" t="s">
        <v>207</v>
      </c>
      <c r="I12" s="139"/>
      <c r="K12" s="170">
        <f>41.64</f>
        <v>41.64</v>
      </c>
      <c r="L12" s="170"/>
    </row>
    <row r="13" spans="1:12" s="108" customFormat="1" ht="24" customHeight="1">
      <c r="A13" s="125">
        <v>30108</v>
      </c>
      <c r="B13" s="125" t="s">
        <v>180</v>
      </c>
      <c r="C13" s="151">
        <v>63.9562</v>
      </c>
      <c r="D13" s="125">
        <v>30207</v>
      </c>
      <c r="E13" s="125" t="s">
        <v>141</v>
      </c>
      <c r="F13" s="151">
        <v>0.05</v>
      </c>
      <c r="G13" s="125">
        <v>31008</v>
      </c>
      <c r="H13" s="125" t="s">
        <v>208</v>
      </c>
      <c r="I13" s="139"/>
      <c r="K13" s="170">
        <f>K12-F6</f>
        <v>-73.00485599999999</v>
      </c>
      <c r="L13" s="170"/>
    </row>
    <row r="14" spans="1:12" s="108" customFormat="1" ht="24" customHeight="1">
      <c r="A14" s="125">
        <v>30109</v>
      </c>
      <c r="B14" s="125" t="s">
        <v>181</v>
      </c>
      <c r="C14" s="151">
        <v>9.2572</v>
      </c>
      <c r="D14" s="125">
        <v>30208</v>
      </c>
      <c r="E14" s="125" t="s">
        <v>142</v>
      </c>
      <c r="F14" s="137"/>
      <c r="G14" s="125">
        <v>31009</v>
      </c>
      <c r="H14" s="125" t="s">
        <v>210</v>
      </c>
      <c r="I14" s="139"/>
      <c r="K14" s="170">
        <f>K13/F6</f>
        <v>-0.636791379457967</v>
      </c>
      <c r="L14" s="170"/>
    </row>
    <row r="15" spans="1:12" s="108" customFormat="1" ht="24" customHeight="1">
      <c r="A15" s="125">
        <v>30110</v>
      </c>
      <c r="B15" s="125" t="s">
        <v>197</v>
      </c>
      <c r="C15" s="151">
        <v>17.6349</v>
      </c>
      <c r="D15" s="125">
        <v>30209</v>
      </c>
      <c r="E15" s="125" t="s">
        <v>143</v>
      </c>
      <c r="F15" s="137"/>
      <c r="G15" s="125">
        <v>31010</v>
      </c>
      <c r="H15" s="125" t="s">
        <v>211</v>
      </c>
      <c r="I15" s="139"/>
      <c r="K15" s="170"/>
      <c r="L15" s="170"/>
    </row>
    <row r="16" spans="1:12" s="108" customFormat="1" ht="24" customHeight="1">
      <c r="A16" s="125">
        <v>30111</v>
      </c>
      <c r="B16" s="125" t="s">
        <v>198</v>
      </c>
      <c r="C16" s="137"/>
      <c r="D16" s="127">
        <v>30211</v>
      </c>
      <c r="E16" s="128" t="s">
        <v>144</v>
      </c>
      <c r="F16" s="151">
        <v>1.476</v>
      </c>
      <c r="G16" s="125">
        <v>31011</v>
      </c>
      <c r="H16" s="125" t="s">
        <v>212</v>
      </c>
      <c r="I16" s="139"/>
      <c r="K16" s="170"/>
      <c r="L16" s="170"/>
    </row>
    <row r="17" spans="1:12" s="108" customFormat="1" ht="24" customHeight="1">
      <c r="A17" s="125">
        <v>30112</v>
      </c>
      <c r="B17" s="125" t="s">
        <v>199</v>
      </c>
      <c r="C17" s="151">
        <v>2.4561</v>
      </c>
      <c r="D17" s="127">
        <v>30212</v>
      </c>
      <c r="E17" s="128" t="s">
        <v>145</v>
      </c>
      <c r="F17" s="139"/>
      <c r="G17" s="125">
        <v>31012</v>
      </c>
      <c r="H17" s="125" t="s">
        <v>213</v>
      </c>
      <c r="I17" s="139"/>
      <c r="K17" s="170"/>
      <c r="L17" s="170"/>
    </row>
    <row r="18" spans="1:12" s="108" customFormat="1" ht="24" customHeight="1">
      <c r="A18" s="125">
        <v>30113</v>
      </c>
      <c r="B18" s="128" t="s">
        <v>166</v>
      </c>
      <c r="C18" s="151">
        <v>28.215791999999997</v>
      </c>
      <c r="D18" s="127">
        <v>30213</v>
      </c>
      <c r="E18" s="128" t="s">
        <v>146</v>
      </c>
      <c r="F18" s="151">
        <v>4.738</v>
      </c>
      <c r="G18" s="125">
        <v>31013</v>
      </c>
      <c r="H18" s="125" t="s">
        <v>214</v>
      </c>
      <c r="I18" s="139"/>
      <c r="K18" s="170"/>
      <c r="L18" s="170"/>
    </row>
    <row r="19" spans="1:12" s="108" customFormat="1" ht="24" customHeight="1">
      <c r="A19" s="125">
        <v>30114</v>
      </c>
      <c r="B19" s="128" t="s">
        <v>164</v>
      </c>
      <c r="C19" s="137"/>
      <c r="D19" s="127">
        <v>30214</v>
      </c>
      <c r="E19" s="128" t="s">
        <v>147</v>
      </c>
      <c r="F19" s="139"/>
      <c r="G19" s="125">
        <v>31019</v>
      </c>
      <c r="H19" s="125" t="s">
        <v>215</v>
      </c>
      <c r="I19" s="139"/>
      <c r="K19" s="170"/>
      <c r="L19" s="170"/>
    </row>
    <row r="20" spans="1:12" s="108" customFormat="1" ht="24" customHeight="1">
      <c r="A20" s="125">
        <v>30199</v>
      </c>
      <c r="B20" s="128" t="s">
        <v>134</v>
      </c>
      <c r="C20" s="151">
        <v>2.016</v>
      </c>
      <c r="D20" s="127">
        <v>30215</v>
      </c>
      <c r="E20" s="128" t="s">
        <v>148</v>
      </c>
      <c r="F20" s="151">
        <v>0.44</v>
      </c>
      <c r="G20" s="125">
        <v>31021</v>
      </c>
      <c r="H20" s="125" t="s">
        <v>216</v>
      </c>
      <c r="I20" s="139"/>
      <c r="K20" s="170"/>
      <c r="L20" s="170"/>
    </row>
    <row r="21" spans="1:12" s="108" customFormat="1" ht="24" customHeight="1">
      <c r="A21" s="129">
        <v>303</v>
      </c>
      <c r="B21" s="124" t="s">
        <v>159</v>
      </c>
      <c r="C21" s="138"/>
      <c r="D21" s="127">
        <v>30216</v>
      </c>
      <c r="E21" s="128" t="s">
        <v>149</v>
      </c>
      <c r="F21" s="139"/>
      <c r="G21" s="125">
        <v>31022</v>
      </c>
      <c r="H21" s="125" t="s">
        <v>217</v>
      </c>
      <c r="I21" s="139"/>
      <c r="K21" s="170"/>
      <c r="L21" s="170"/>
    </row>
    <row r="22" spans="1:12" s="108" customFormat="1" ht="24" customHeight="1">
      <c r="A22" s="127">
        <v>30301</v>
      </c>
      <c r="B22" s="128" t="s">
        <v>160</v>
      </c>
      <c r="C22" s="135"/>
      <c r="D22" s="127">
        <v>30217</v>
      </c>
      <c r="E22" s="128" t="s">
        <v>150</v>
      </c>
      <c r="F22" s="151">
        <v>1.5621</v>
      </c>
      <c r="G22" s="125">
        <v>31099</v>
      </c>
      <c r="H22" s="125" t="s">
        <v>218</v>
      </c>
      <c r="I22" s="139"/>
      <c r="K22" s="170"/>
      <c r="L22" s="170"/>
    </row>
    <row r="23" spans="1:12" s="108" customFormat="1" ht="24" customHeight="1">
      <c r="A23" s="127">
        <v>30302</v>
      </c>
      <c r="B23" s="128" t="s">
        <v>161</v>
      </c>
      <c r="C23" s="135"/>
      <c r="D23" s="127">
        <v>30218</v>
      </c>
      <c r="E23" s="128" t="s">
        <v>151</v>
      </c>
      <c r="F23" s="151">
        <v>8.6453</v>
      </c>
      <c r="G23" s="129">
        <v>312</v>
      </c>
      <c r="H23" s="124" t="s">
        <v>219</v>
      </c>
      <c r="I23" s="141">
        <f>SUM(I24:I28)</f>
        <v>0</v>
      </c>
      <c r="K23" s="170"/>
      <c r="L23" s="170"/>
    </row>
    <row r="24" spans="1:12" s="108" customFormat="1" ht="24" customHeight="1">
      <c r="A24" s="127">
        <v>30303</v>
      </c>
      <c r="B24" s="128" t="s">
        <v>196</v>
      </c>
      <c r="C24" s="135"/>
      <c r="D24" s="127">
        <v>20224</v>
      </c>
      <c r="E24" s="128" t="s">
        <v>190</v>
      </c>
      <c r="F24" s="139"/>
      <c r="G24" s="125">
        <v>31201</v>
      </c>
      <c r="H24" s="125" t="s">
        <v>220</v>
      </c>
      <c r="I24" s="139"/>
      <c r="K24" s="170"/>
      <c r="L24" s="170"/>
    </row>
    <row r="25" spans="1:12" s="108" customFormat="1" ht="24" customHeight="1">
      <c r="A25" s="127">
        <v>30304</v>
      </c>
      <c r="B25" s="128" t="s">
        <v>162</v>
      </c>
      <c r="C25" s="135"/>
      <c r="D25" s="127">
        <v>20225</v>
      </c>
      <c r="E25" s="128" t="s">
        <v>192</v>
      </c>
      <c r="F25" s="151">
        <v>20</v>
      </c>
      <c r="G25" s="125">
        <v>31203</v>
      </c>
      <c r="H25" s="125" t="s">
        <v>221</v>
      </c>
      <c r="I25" s="139"/>
      <c r="K25" s="170"/>
      <c r="L25" s="170"/>
    </row>
    <row r="26" spans="1:12" s="108" customFormat="1" ht="24" customHeight="1">
      <c r="A26" s="127">
        <v>30305</v>
      </c>
      <c r="B26" s="128" t="s">
        <v>163</v>
      </c>
      <c r="C26" s="135"/>
      <c r="D26" s="127">
        <v>30226</v>
      </c>
      <c r="E26" s="128" t="s">
        <v>152</v>
      </c>
      <c r="F26" s="139">
        <v>0</v>
      </c>
      <c r="G26" s="125">
        <v>31204</v>
      </c>
      <c r="H26" s="125" t="s">
        <v>222</v>
      </c>
      <c r="I26" s="139"/>
      <c r="K26" s="170"/>
      <c r="L26" s="170"/>
    </row>
    <row r="27" spans="1:12" s="108" customFormat="1" ht="24" customHeight="1">
      <c r="A27" s="127">
        <v>30306</v>
      </c>
      <c r="B27" s="128" t="s">
        <v>195</v>
      </c>
      <c r="C27" s="135"/>
      <c r="D27" s="127">
        <v>30227</v>
      </c>
      <c r="E27" s="128" t="s">
        <v>153</v>
      </c>
      <c r="F27" s="151">
        <v>4.0968</v>
      </c>
      <c r="G27" s="125">
        <v>31205</v>
      </c>
      <c r="H27" s="125" t="s">
        <v>223</v>
      </c>
      <c r="I27" s="139"/>
      <c r="K27" s="170"/>
      <c r="L27" s="170"/>
    </row>
    <row r="28" spans="1:12" s="108" customFormat="1" ht="24" customHeight="1">
      <c r="A28" s="127">
        <v>30307</v>
      </c>
      <c r="B28" s="117" t="s">
        <v>200</v>
      </c>
      <c r="C28" s="135"/>
      <c r="D28" s="127">
        <v>30228</v>
      </c>
      <c r="E28" s="128" t="s">
        <v>154</v>
      </c>
      <c r="F28" s="151">
        <v>17.5492</v>
      </c>
      <c r="G28" s="125">
        <v>31206</v>
      </c>
      <c r="H28" s="125" t="s">
        <v>224</v>
      </c>
      <c r="I28" s="139"/>
      <c r="K28" s="170"/>
      <c r="L28" s="170"/>
    </row>
    <row r="29" spans="1:12" s="108" customFormat="1" ht="24" customHeight="1">
      <c r="A29" s="127">
        <v>30308</v>
      </c>
      <c r="B29" s="128" t="s">
        <v>194</v>
      </c>
      <c r="C29" s="135"/>
      <c r="D29" s="127">
        <v>30229</v>
      </c>
      <c r="E29" s="128" t="s">
        <v>155</v>
      </c>
      <c r="F29" s="139"/>
      <c r="G29" s="134">
        <v>313</v>
      </c>
      <c r="H29" s="123" t="s">
        <v>231</v>
      </c>
      <c r="I29" s="141">
        <f>SUM(I30:I31)</f>
        <v>0</v>
      </c>
      <c r="K29" s="170"/>
      <c r="L29" s="170"/>
    </row>
    <row r="30" spans="1:12" s="108" customFormat="1" ht="24" customHeight="1">
      <c r="A30" s="127">
        <v>30309</v>
      </c>
      <c r="B30" s="128" t="s">
        <v>165</v>
      </c>
      <c r="C30" s="135"/>
      <c r="D30" s="127">
        <v>30231</v>
      </c>
      <c r="E30" s="128" t="s">
        <v>156</v>
      </c>
      <c r="F30" s="151">
        <v>21.4926</v>
      </c>
      <c r="G30" s="133">
        <v>31302</v>
      </c>
      <c r="H30" s="125" t="s">
        <v>235</v>
      </c>
      <c r="I30" s="139"/>
      <c r="K30" s="170"/>
      <c r="L30" s="170"/>
    </row>
    <row r="31" spans="1:12" s="108" customFormat="1" ht="24" customHeight="1">
      <c r="A31" s="127">
        <v>30310</v>
      </c>
      <c r="B31" s="128" t="s">
        <v>201</v>
      </c>
      <c r="C31" s="135"/>
      <c r="D31" s="127">
        <v>30239</v>
      </c>
      <c r="E31" s="128" t="s">
        <v>157</v>
      </c>
      <c r="F31" s="139"/>
      <c r="G31" s="133">
        <v>31303</v>
      </c>
      <c r="H31" s="125" t="s">
        <v>236</v>
      </c>
      <c r="I31" s="139"/>
      <c r="K31" s="170"/>
      <c r="L31" s="170"/>
    </row>
    <row r="32" spans="1:12" s="108" customFormat="1" ht="24" customHeight="1">
      <c r="A32" s="127">
        <v>30399</v>
      </c>
      <c r="B32" s="128" t="s">
        <v>167</v>
      </c>
      <c r="C32" s="135"/>
      <c r="D32" s="127">
        <v>30240</v>
      </c>
      <c r="E32" s="128" t="s">
        <v>193</v>
      </c>
      <c r="F32" s="139"/>
      <c r="G32" s="123">
        <v>399</v>
      </c>
      <c r="H32" s="123" t="s">
        <v>229</v>
      </c>
      <c r="I32" s="141">
        <f>SUM(I33:I35)</f>
        <v>0</v>
      </c>
      <c r="K32" s="170"/>
      <c r="L32" s="170"/>
    </row>
    <row r="33" spans="1:12" s="108" customFormat="1" ht="24" customHeight="1">
      <c r="A33" s="117"/>
      <c r="B33" s="117"/>
      <c r="C33" s="135"/>
      <c r="D33" s="127">
        <v>30299</v>
      </c>
      <c r="E33" s="127" t="s">
        <v>158</v>
      </c>
      <c r="F33" s="151">
        <v>15.815494000000001</v>
      </c>
      <c r="G33" s="127">
        <v>39906</v>
      </c>
      <c r="H33" s="125" t="s">
        <v>232</v>
      </c>
      <c r="I33" s="139"/>
      <c r="K33" s="170"/>
      <c r="L33" s="170"/>
    </row>
    <row r="34" spans="1:12" s="108" customFormat="1" ht="24" customHeight="1">
      <c r="A34" s="117"/>
      <c r="B34" s="117"/>
      <c r="C34" s="135"/>
      <c r="D34" s="123">
        <v>307</v>
      </c>
      <c r="E34" s="123" t="s">
        <v>226</v>
      </c>
      <c r="F34" s="141">
        <f>SUM(F35:F36)</f>
        <v>0</v>
      </c>
      <c r="G34" s="127">
        <v>39907</v>
      </c>
      <c r="H34" s="125" t="s">
        <v>233</v>
      </c>
      <c r="I34" s="140"/>
      <c r="K34" s="170"/>
      <c r="L34" s="170"/>
    </row>
    <row r="35" spans="1:12" s="108" customFormat="1" ht="38.25" customHeight="1">
      <c r="A35" s="117"/>
      <c r="B35" s="117"/>
      <c r="C35" s="135"/>
      <c r="D35" s="125">
        <v>30701</v>
      </c>
      <c r="E35" s="125" t="s">
        <v>227</v>
      </c>
      <c r="F35" s="137"/>
      <c r="G35" s="127">
        <v>39908</v>
      </c>
      <c r="H35" s="125" t="s">
        <v>234</v>
      </c>
      <c r="I35" s="140"/>
      <c r="K35" s="170"/>
      <c r="L35" s="170"/>
    </row>
    <row r="36" spans="1:12" s="108" customFormat="1" ht="24" customHeight="1">
      <c r="A36" s="117"/>
      <c r="B36" s="117"/>
      <c r="C36" s="135"/>
      <c r="D36" s="125">
        <v>30702</v>
      </c>
      <c r="E36" s="125" t="s">
        <v>228</v>
      </c>
      <c r="F36" s="137"/>
      <c r="G36" s="127">
        <v>39999</v>
      </c>
      <c r="H36" s="125" t="s">
        <v>230</v>
      </c>
      <c r="I36" s="139"/>
      <c r="K36" s="170"/>
      <c r="L36" s="170"/>
    </row>
    <row r="37" spans="1:9" s="108" customFormat="1" ht="24" customHeight="1">
      <c r="A37" s="130" t="s">
        <v>191</v>
      </c>
      <c r="B37" s="130"/>
      <c r="C37" s="136">
        <f>C21+C6</f>
        <v>341.4429520000001</v>
      </c>
      <c r="D37" s="257" t="s">
        <v>237</v>
      </c>
      <c r="E37" s="258"/>
      <c r="F37" s="258"/>
      <c r="G37" s="258"/>
      <c r="H37" s="259"/>
      <c r="I37" s="142">
        <f>F6+F34+I6+I29+I23+I32</f>
        <v>114.64485599999999</v>
      </c>
    </row>
    <row r="38" spans="1:9" s="108" customFormat="1" ht="30" customHeight="1">
      <c r="A38" s="109"/>
      <c r="B38" s="109"/>
      <c r="C38" s="120"/>
      <c r="D38" s="120"/>
      <c r="E38" s="120"/>
      <c r="F38" s="119"/>
      <c r="G38" s="131"/>
      <c r="H38" s="131"/>
      <c r="I38" s="109"/>
    </row>
    <row r="39" spans="3:8" s="108" customFormat="1" ht="30" customHeight="1">
      <c r="C39" s="120"/>
      <c r="D39" s="120"/>
      <c r="E39" s="120"/>
      <c r="F39" s="119"/>
      <c r="G39" s="114"/>
      <c r="H39" s="114"/>
    </row>
    <row r="40" spans="3:8" s="108" customFormat="1" ht="30" customHeight="1">
      <c r="C40" s="120"/>
      <c r="D40" s="120"/>
      <c r="E40" s="120"/>
      <c r="F40" s="119"/>
      <c r="G40" s="114"/>
      <c r="H40" s="114"/>
    </row>
    <row r="41" spans="1:9" s="109" customFormat="1" ht="30" customHeight="1">
      <c r="A41" s="108"/>
      <c r="B41" s="108"/>
      <c r="C41" s="120"/>
      <c r="D41" s="120"/>
      <c r="E41" s="120"/>
      <c r="F41" s="121"/>
      <c r="G41" s="114"/>
      <c r="H41" s="114"/>
      <c r="I41" s="108"/>
    </row>
    <row r="42" spans="3:8" s="108" customFormat="1" ht="30" customHeight="1">
      <c r="C42" s="120"/>
      <c r="D42" s="120"/>
      <c r="E42" s="120"/>
      <c r="F42" s="119"/>
      <c r="G42" s="114"/>
      <c r="H42" s="114"/>
    </row>
    <row r="43" spans="3:8" s="108" customFormat="1" ht="30" customHeight="1">
      <c r="C43" s="120"/>
      <c r="D43" s="120"/>
      <c r="E43" s="120"/>
      <c r="F43" s="119"/>
      <c r="G43" s="114"/>
      <c r="H43" s="114"/>
    </row>
    <row r="44" spans="3:8" s="108" customFormat="1" ht="30" customHeight="1">
      <c r="C44" s="120"/>
      <c r="D44" s="120"/>
      <c r="E44" s="120"/>
      <c r="F44" s="119"/>
      <c r="G44" s="114"/>
      <c r="H44" s="114"/>
    </row>
    <row r="45" spans="3:8" s="108" customFormat="1" ht="30" customHeight="1">
      <c r="C45" s="120"/>
      <c r="D45" s="120"/>
      <c r="E45" s="120"/>
      <c r="F45" s="119"/>
      <c r="G45" s="114"/>
      <c r="H45" s="114"/>
    </row>
    <row r="46" spans="3:8" s="108" customFormat="1" ht="30" customHeight="1">
      <c r="C46" s="120"/>
      <c r="D46" s="120"/>
      <c r="E46" s="120"/>
      <c r="F46" s="119"/>
      <c r="G46" s="114"/>
      <c r="H46" s="114"/>
    </row>
    <row r="47" spans="1:9" s="108" customFormat="1" ht="30" customHeight="1">
      <c r="A47" s="122"/>
      <c r="B47" s="122"/>
      <c r="C47" s="120"/>
      <c r="D47" s="120"/>
      <c r="E47" s="120"/>
      <c r="F47" s="119"/>
      <c r="G47" s="132"/>
      <c r="H47" s="132"/>
      <c r="I47" s="37"/>
    </row>
    <row r="48" spans="1:9" s="108" customFormat="1" ht="30" customHeight="1">
      <c r="A48" s="122"/>
      <c r="B48" s="122"/>
      <c r="C48" s="120"/>
      <c r="D48" s="120"/>
      <c r="E48" s="120"/>
      <c r="F48" s="119"/>
      <c r="G48" s="132"/>
      <c r="H48" s="132"/>
      <c r="I48" s="37"/>
    </row>
    <row r="49" spans="1:9" s="108" customFormat="1" ht="30" customHeight="1">
      <c r="A49" s="122"/>
      <c r="B49" s="122"/>
      <c r="C49" s="120"/>
      <c r="D49" s="120"/>
      <c r="E49" s="120"/>
      <c r="F49" s="119"/>
      <c r="G49" s="132"/>
      <c r="H49" s="132"/>
      <c r="I49" s="37"/>
    </row>
    <row r="50" ht="14.25">
      <c r="C50" s="120"/>
    </row>
  </sheetData>
  <sheetProtection/>
  <mergeCells count="4">
    <mergeCell ref="A4:C4"/>
    <mergeCell ref="A1:I1"/>
    <mergeCell ref="D4:I4"/>
    <mergeCell ref="D37:H37"/>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9">
      <selection activeCell="I11" sqref="I11"/>
    </sheetView>
  </sheetViews>
  <sheetFormatPr defaultColWidth="9.00390625" defaultRowHeight="14.25"/>
  <cols>
    <col min="1" max="1" width="10.125" style="37" customWidth="1"/>
    <col min="2" max="2" width="29.25390625" style="37" customWidth="1"/>
    <col min="3" max="3" width="20.50390625" style="37" customWidth="1"/>
    <col min="4" max="4" width="20.75390625" style="37" customWidth="1"/>
    <col min="5" max="5" width="34.625" style="37" customWidth="1"/>
    <col min="6" max="13" width="10.125" style="37" customWidth="1"/>
    <col min="14" max="16384" width="9.00390625" style="37" customWidth="1"/>
  </cols>
  <sheetData>
    <row r="1" ht="43.5" customHeight="1"/>
    <row r="2" spans="2:240" ht="25.5">
      <c r="B2" s="261" t="s">
        <v>127</v>
      </c>
      <c r="C2" s="261"/>
      <c r="D2" s="261"/>
      <c r="E2" s="261"/>
      <c r="F2" s="97"/>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row>
    <row r="3" spans="2:240" ht="22.5">
      <c r="B3" s="100"/>
      <c r="C3" s="100"/>
      <c r="E3" s="99" t="s">
        <v>123</v>
      </c>
      <c r="F3" s="96"/>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row>
    <row r="4" spans="2:240" ht="24.75" thickBot="1">
      <c r="B4" s="101" t="s">
        <v>308</v>
      </c>
      <c r="C4" s="101"/>
      <c r="E4" s="99" t="s">
        <v>124</v>
      </c>
      <c r="F4" s="112"/>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row>
    <row r="5" spans="2:240" ht="34.5" customHeight="1">
      <c r="B5" s="146" t="s">
        <v>108</v>
      </c>
      <c r="C5" s="147" t="s">
        <v>238</v>
      </c>
      <c r="D5" s="147" t="s">
        <v>109</v>
      </c>
      <c r="E5" s="150" t="s">
        <v>239</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row>
    <row r="6" spans="2:240" ht="34.5" customHeight="1">
      <c r="B6" s="148" t="s">
        <v>110</v>
      </c>
      <c r="C6" s="149">
        <f>C8+C11</f>
        <v>23.6</v>
      </c>
      <c r="D6" s="175">
        <f>D8+D11</f>
        <v>23.052599999999998</v>
      </c>
      <c r="E6" s="176" t="s">
        <v>310</v>
      </c>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row>
    <row r="7" spans="2:240" ht="34.5" customHeight="1">
      <c r="B7" s="103" t="s">
        <v>111</v>
      </c>
      <c r="C7" s="145"/>
      <c r="D7" s="110"/>
      <c r="E7" s="177"/>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row>
    <row r="8" spans="2:240" ht="34.5" customHeight="1">
      <c r="B8" s="103" t="s">
        <v>112</v>
      </c>
      <c r="C8" s="145">
        <v>22</v>
      </c>
      <c r="D8" s="174">
        <f>D10</f>
        <v>21.4926</v>
      </c>
      <c r="E8" s="178" t="s">
        <v>310</v>
      </c>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row>
    <row r="9" spans="2:240" ht="34.5" customHeight="1">
      <c r="B9" s="103" t="s">
        <v>113</v>
      </c>
      <c r="C9" s="145"/>
      <c r="D9" s="174"/>
      <c r="E9" s="177"/>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row>
    <row r="10" spans="2:240" ht="34.5" customHeight="1">
      <c r="B10" s="103" t="s">
        <v>114</v>
      </c>
      <c r="C10" s="145">
        <v>22</v>
      </c>
      <c r="D10" s="174">
        <v>21.4926</v>
      </c>
      <c r="E10" s="178" t="s">
        <v>310</v>
      </c>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row>
    <row r="11" spans="2:240" ht="34.5" customHeight="1">
      <c r="B11" s="103" t="s">
        <v>115</v>
      </c>
      <c r="C11" s="145">
        <v>1.6</v>
      </c>
      <c r="D11" s="110">
        <v>1.56</v>
      </c>
      <c r="E11" s="178" t="s">
        <v>310</v>
      </c>
      <c r="F11" s="183"/>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row>
    <row r="12" spans="2:240" ht="34.5" customHeight="1">
      <c r="B12" s="102" t="s">
        <v>116</v>
      </c>
      <c r="C12" s="144"/>
      <c r="D12" s="110"/>
      <c r="E12" s="111"/>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row>
    <row r="13" spans="2:240" ht="34.5" customHeight="1">
      <c r="B13" s="103" t="s">
        <v>117</v>
      </c>
      <c r="C13" s="145"/>
      <c r="D13" s="110"/>
      <c r="E13" s="111"/>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row>
    <row r="14" spans="2:240" ht="34.5" customHeight="1">
      <c r="B14" s="103" t="s">
        <v>118</v>
      </c>
      <c r="C14" s="145"/>
      <c r="D14" s="110"/>
      <c r="E14" s="111"/>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row>
    <row r="15" spans="2:240" ht="34.5" customHeight="1">
      <c r="B15" s="103" t="s">
        <v>119</v>
      </c>
      <c r="C15" s="145"/>
      <c r="D15" s="110"/>
      <c r="E15" s="111"/>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row>
    <row r="16" spans="2:240" ht="34.5" customHeight="1">
      <c r="B16" s="103" t="s">
        <v>120</v>
      </c>
      <c r="C16" s="145">
        <v>2</v>
      </c>
      <c r="D16" s="110">
        <v>2</v>
      </c>
      <c r="E16" s="111"/>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row>
    <row r="17" spans="2:5" ht="34.5" customHeight="1">
      <c r="B17" s="103" t="s">
        <v>121</v>
      </c>
      <c r="C17" s="145">
        <v>34</v>
      </c>
      <c r="D17" s="110">
        <v>32</v>
      </c>
      <c r="E17" s="111"/>
    </row>
    <row r="18" spans="2:5" ht="34.5" customHeight="1">
      <c r="B18" s="103" t="s">
        <v>122</v>
      </c>
      <c r="C18" s="145">
        <v>359</v>
      </c>
      <c r="D18" s="110">
        <v>330</v>
      </c>
      <c r="E18" s="111"/>
    </row>
    <row r="19" spans="2:5" ht="14.25">
      <c r="B19" s="104" t="s">
        <v>128</v>
      </c>
      <c r="C19" s="104"/>
      <c r="D19" s="104"/>
      <c r="E19" s="98"/>
    </row>
    <row r="20" spans="2:5" ht="18.75" customHeight="1">
      <c r="B20" s="105" t="s">
        <v>125</v>
      </c>
      <c r="C20" s="105"/>
      <c r="D20" s="105"/>
      <c r="E20" s="98"/>
    </row>
    <row r="21" spans="2:5" ht="37.5" customHeight="1">
      <c r="B21" s="260" t="s">
        <v>126</v>
      </c>
      <c r="C21" s="260"/>
      <c r="D21" s="260"/>
      <c r="E21" s="98"/>
    </row>
  </sheetData>
  <sheetProtection/>
  <mergeCells count="2">
    <mergeCell ref="B21:D21"/>
    <mergeCell ref="B2:E2"/>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K17" sqref="K17"/>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270" t="s">
        <v>71</v>
      </c>
      <c r="B1" s="237"/>
      <c r="C1" s="237"/>
      <c r="D1" s="237"/>
      <c r="E1" s="237"/>
      <c r="F1" s="237"/>
      <c r="G1" s="237"/>
      <c r="H1" s="237"/>
      <c r="I1" s="237"/>
    </row>
    <row r="2" spans="1:9" s="28" customFormat="1" ht="10.5" customHeight="1">
      <c r="A2" s="27"/>
      <c r="B2" s="27"/>
      <c r="C2" s="27"/>
      <c r="I2" s="78" t="s">
        <v>70</v>
      </c>
    </row>
    <row r="3" spans="1:9" s="28" customFormat="1" ht="15" customHeight="1" thickBot="1">
      <c r="A3" s="163" t="s">
        <v>309</v>
      </c>
      <c r="B3" s="27"/>
      <c r="C3" s="27"/>
      <c r="D3" s="38"/>
      <c r="E3" s="38"/>
      <c r="F3" s="38"/>
      <c r="G3" s="38"/>
      <c r="H3" s="49"/>
      <c r="I3" s="78" t="s">
        <v>49</v>
      </c>
    </row>
    <row r="4" spans="1:9" s="29" customFormat="1" ht="20.25" customHeight="1">
      <c r="A4" s="238" t="s">
        <v>46</v>
      </c>
      <c r="B4" s="240"/>
      <c r="C4" s="240"/>
      <c r="D4" s="246" t="s">
        <v>77</v>
      </c>
      <c r="E4" s="272" t="s">
        <v>55</v>
      </c>
      <c r="F4" s="273" t="s">
        <v>59</v>
      </c>
      <c r="G4" s="274"/>
      <c r="H4" s="274"/>
      <c r="I4" s="271" t="s">
        <v>57</v>
      </c>
    </row>
    <row r="5" spans="1:9" s="29" customFormat="1" ht="27" customHeight="1">
      <c r="A5" s="241" t="s">
        <v>75</v>
      </c>
      <c r="B5" s="243"/>
      <c r="C5" s="243" t="s">
        <v>36</v>
      </c>
      <c r="D5" s="247"/>
      <c r="E5" s="250"/>
      <c r="F5" s="275" t="s">
        <v>60</v>
      </c>
      <c r="G5" s="275" t="s">
        <v>58</v>
      </c>
      <c r="H5" s="262" t="s">
        <v>56</v>
      </c>
      <c r="I5" s="233"/>
    </row>
    <row r="6" spans="1:9" s="29" customFormat="1" ht="18" customHeight="1">
      <c r="A6" s="244"/>
      <c r="B6" s="243"/>
      <c r="C6" s="243"/>
      <c r="D6" s="247"/>
      <c r="E6" s="250"/>
      <c r="F6" s="250"/>
      <c r="G6" s="275"/>
      <c r="H6" s="262"/>
      <c r="I6" s="233"/>
    </row>
    <row r="7" spans="1:9" s="29" customFormat="1" ht="22.5" customHeight="1">
      <c r="A7" s="244"/>
      <c r="B7" s="243"/>
      <c r="C7" s="243"/>
      <c r="D7" s="248"/>
      <c r="E7" s="251"/>
      <c r="F7" s="251"/>
      <c r="G7" s="276"/>
      <c r="H7" s="263"/>
      <c r="I7" s="234"/>
    </row>
    <row r="8" spans="1:9" s="29" customFormat="1" ht="22.5" customHeight="1">
      <c r="A8" s="252" t="s">
        <v>37</v>
      </c>
      <c r="B8" s="253"/>
      <c r="C8" s="245"/>
      <c r="D8" s="30">
        <v>1</v>
      </c>
      <c r="E8" s="30">
        <v>2</v>
      </c>
      <c r="F8" s="30">
        <v>3</v>
      </c>
      <c r="G8" s="30">
        <v>4</v>
      </c>
      <c r="H8" s="51">
        <v>5</v>
      </c>
      <c r="I8" s="31">
        <v>6</v>
      </c>
    </row>
    <row r="9" spans="1:9" s="29" customFormat="1" ht="22.5" customHeight="1">
      <c r="A9" s="265" t="s">
        <v>48</v>
      </c>
      <c r="B9" s="266"/>
      <c r="C9" s="267"/>
      <c r="D9" s="41">
        <v>0</v>
      </c>
      <c r="E9" s="41">
        <v>0</v>
      </c>
      <c r="F9" s="41">
        <v>0</v>
      </c>
      <c r="G9" s="41">
        <v>0</v>
      </c>
      <c r="H9" s="52">
        <v>0</v>
      </c>
      <c r="I9" s="42">
        <v>0</v>
      </c>
    </row>
    <row r="10" spans="1:9" s="34" customFormat="1" ht="22.5" customHeight="1">
      <c r="A10" s="244"/>
      <c r="B10" s="243"/>
      <c r="C10" s="32"/>
      <c r="D10" s="43"/>
      <c r="E10" s="43"/>
      <c r="F10" s="43"/>
      <c r="G10" s="44"/>
      <c r="H10" s="53"/>
      <c r="I10" s="45"/>
    </row>
    <row r="11" spans="1:9" s="34" customFormat="1" ht="22.5" customHeight="1">
      <c r="A11" s="244"/>
      <c r="B11" s="243"/>
      <c r="C11" s="33"/>
      <c r="D11" s="43"/>
      <c r="E11" s="43"/>
      <c r="F11" s="43"/>
      <c r="G11" s="43"/>
      <c r="H11" s="54"/>
      <c r="I11" s="45"/>
    </row>
    <row r="12" spans="1:9" s="34" customFormat="1" ht="22.5" customHeight="1">
      <c r="A12" s="244"/>
      <c r="B12" s="243"/>
      <c r="C12" s="32"/>
      <c r="D12" s="43"/>
      <c r="E12" s="43"/>
      <c r="F12" s="43"/>
      <c r="G12" s="43"/>
      <c r="H12" s="54"/>
      <c r="I12" s="45"/>
    </row>
    <row r="13" spans="1:9" s="34" customFormat="1" ht="22.5" customHeight="1">
      <c r="A13" s="244"/>
      <c r="B13" s="243"/>
      <c r="C13" s="33"/>
      <c r="D13" s="43"/>
      <c r="E13" s="43"/>
      <c r="F13" s="43"/>
      <c r="G13" s="43"/>
      <c r="H13" s="54"/>
      <c r="I13" s="45"/>
    </row>
    <row r="14" spans="1:9" s="34" customFormat="1" ht="22.5" customHeight="1">
      <c r="A14" s="244"/>
      <c r="B14" s="243"/>
      <c r="C14" s="33"/>
      <c r="D14" s="43"/>
      <c r="E14" s="43"/>
      <c r="F14" s="43"/>
      <c r="G14" s="43"/>
      <c r="H14" s="54"/>
      <c r="I14" s="45"/>
    </row>
    <row r="15" spans="1:9" s="34" customFormat="1" ht="22.5" customHeight="1" thickBot="1">
      <c r="A15" s="268"/>
      <c r="B15" s="269"/>
      <c r="C15" s="35"/>
      <c r="D15" s="46"/>
      <c r="E15" s="46"/>
      <c r="F15" s="46"/>
      <c r="G15" s="46"/>
      <c r="H15" s="55"/>
      <c r="I15" s="47"/>
    </row>
    <row r="16" spans="1:9" ht="32.25" customHeight="1">
      <c r="A16" s="264" t="s">
        <v>72</v>
      </c>
      <c r="B16" s="236"/>
      <c r="C16" s="236"/>
      <c r="D16" s="236"/>
      <c r="E16" s="236"/>
      <c r="F16" s="236"/>
      <c r="G16" s="236"/>
      <c r="H16" s="236"/>
      <c r="I16" s="236"/>
    </row>
    <row r="17" ht="14.25">
      <c r="A17" s="36"/>
    </row>
    <row r="18" ht="14.25">
      <c r="A18" s="36"/>
    </row>
    <row r="19" ht="14.25">
      <c r="A19" s="36"/>
    </row>
    <row r="20" ht="14.25">
      <c r="A20" s="36"/>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A8" sqref="A8"/>
    </sheetView>
  </sheetViews>
  <sheetFormatPr defaultColWidth="9.00390625" defaultRowHeight="14.25"/>
  <cols>
    <col min="1" max="2" width="16.00390625" style="37" customWidth="1"/>
    <col min="3" max="7" width="16.625" style="37" customWidth="1"/>
    <col min="8" max="16384" width="9.00390625" style="37" customWidth="1"/>
  </cols>
  <sheetData>
    <row r="1" spans="1:7" s="26" customFormat="1" ht="30" customHeight="1">
      <c r="A1" s="237" t="s">
        <v>172</v>
      </c>
      <c r="B1" s="237"/>
      <c r="C1" s="237"/>
      <c r="D1" s="237"/>
      <c r="E1" s="237"/>
      <c r="F1" s="237"/>
      <c r="G1" s="237"/>
    </row>
    <row r="2" spans="1:7" s="28" customFormat="1" ht="10.5" customHeight="1">
      <c r="A2" s="27"/>
      <c r="B2" s="27"/>
      <c r="G2" s="48" t="s">
        <v>173</v>
      </c>
    </row>
    <row r="3" spans="1:7" s="28" customFormat="1" ht="15" customHeight="1">
      <c r="A3" s="6" t="s">
        <v>52</v>
      </c>
      <c r="B3" s="6"/>
      <c r="C3" s="49"/>
      <c r="D3" s="49"/>
      <c r="E3" s="49"/>
      <c r="F3" s="49"/>
      <c r="G3" s="78" t="s">
        <v>49</v>
      </c>
    </row>
    <row r="4" spans="1:7" s="29" customFormat="1" ht="27" customHeight="1">
      <c r="A4" s="280" t="s">
        <v>174</v>
      </c>
      <c r="B4" s="281" t="s">
        <v>179</v>
      </c>
      <c r="C4" s="283" t="s">
        <v>175</v>
      </c>
      <c r="D4" s="280" t="s">
        <v>176</v>
      </c>
      <c r="E4" s="280"/>
      <c r="F4" s="280"/>
      <c r="G4" s="283" t="s">
        <v>104</v>
      </c>
    </row>
    <row r="5" spans="1:7" s="29" customFormat="1" ht="18" customHeight="1">
      <c r="A5" s="243"/>
      <c r="B5" s="282"/>
      <c r="C5" s="284"/>
      <c r="D5" s="113" t="s">
        <v>60</v>
      </c>
      <c r="E5" s="113" t="s">
        <v>58</v>
      </c>
      <c r="F5" s="113" t="s">
        <v>56</v>
      </c>
      <c r="G5" s="284"/>
    </row>
    <row r="6" spans="1:7" s="29" customFormat="1" ht="22.5" customHeight="1">
      <c r="A6" s="51" t="s">
        <v>37</v>
      </c>
      <c r="B6" s="30">
        <v>1</v>
      </c>
      <c r="C6" s="30">
        <v>3</v>
      </c>
      <c r="D6" s="30">
        <v>4</v>
      </c>
      <c r="E6" s="30">
        <v>5</v>
      </c>
      <c r="F6" s="30">
        <v>6</v>
      </c>
      <c r="G6" s="30">
        <v>7</v>
      </c>
    </row>
    <row r="7" spans="1:7" s="29" customFormat="1" ht="22.5" customHeight="1">
      <c r="A7" s="51" t="s">
        <v>48</v>
      </c>
      <c r="B7" s="51"/>
      <c r="C7" s="41"/>
      <c r="D7" s="41"/>
      <c r="E7" s="41"/>
      <c r="F7" s="41"/>
      <c r="G7" s="41"/>
    </row>
    <row r="8" spans="1:7" s="34" customFormat="1" ht="22.5" customHeight="1">
      <c r="A8" s="51"/>
      <c r="B8" s="51"/>
      <c r="C8" s="43"/>
      <c r="D8" s="43"/>
      <c r="E8" s="44"/>
      <c r="F8" s="44"/>
      <c r="G8" s="43"/>
    </row>
    <row r="9" spans="1:7" s="34" customFormat="1" ht="22.5" customHeight="1">
      <c r="A9" s="51"/>
      <c r="B9" s="51"/>
      <c r="C9" s="43"/>
      <c r="D9" s="43"/>
      <c r="E9" s="43"/>
      <c r="F9" s="43"/>
      <c r="G9" s="43"/>
    </row>
    <row r="10" spans="1:7" s="34" customFormat="1" ht="22.5" customHeight="1">
      <c r="A10" s="51"/>
      <c r="B10" s="51"/>
      <c r="C10" s="43"/>
      <c r="D10" s="43"/>
      <c r="E10" s="43"/>
      <c r="F10" s="43"/>
      <c r="G10" s="43"/>
    </row>
    <row r="11" spans="1:7" s="34" customFormat="1" ht="22.5" customHeight="1">
      <c r="A11" s="51"/>
      <c r="B11" s="51"/>
      <c r="C11" s="43"/>
      <c r="D11" s="43"/>
      <c r="E11" s="43"/>
      <c r="F11" s="43"/>
      <c r="G11" s="43"/>
    </row>
    <row r="12" spans="1:7" s="34" customFormat="1" ht="22.5" customHeight="1">
      <c r="A12" s="51"/>
      <c r="B12" s="51"/>
      <c r="C12" s="43"/>
      <c r="D12" s="43"/>
      <c r="E12" s="43"/>
      <c r="F12" s="43"/>
      <c r="G12" s="43"/>
    </row>
    <row r="13" spans="1:7" s="34" customFormat="1" ht="22.5" customHeight="1">
      <c r="A13" s="51"/>
      <c r="B13" s="51"/>
      <c r="C13" s="43"/>
      <c r="D13" s="43"/>
      <c r="E13" s="43"/>
      <c r="F13" s="43"/>
      <c r="G13" s="43"/>
    </row>
    <row r="14" spans="1:7" ht="32.25" customHeight="1">
      <c r="A14" s="277" t="s">
        <v>240</v>
      </c>
      <c r="B14" s="278"/>
      <c r="C14" s="279"/>
      <c r="D14" s="279"/>
      <c r="E14" s="279"/>
      <c r="F14" s="279"/>
      <c r="G14" s="279"/>
    </row>
    <row r="15" spans="1:2" ht="14.25">
      <c r="A15" s="36"/>
      <c r="B15" s="36"/>
    </row>
    <row r="16" spans="1:2" ht="14.25">
      <c r="A16" s="36"/>
      <c r="B16" s="36"/>
    </row>
    <row r="17" spans="1:2" ht="14.25">
      <c r="A17" s="36"/>
      <c r="B17" s="36"/>
    </row>
    <row r="18" spans="1:2" ht="14.25">
      <c r="A18" s="36"/>
      <c r="B18" s="36"/>
    </row>
  </sheetData>
  <sheetProtection/>
  <mergeCells count="7">
    <mergeCell ref="A14:G14"/>
    <mergeCell ref="D4:F4"/>
    <mergeCell ref="B4:B5"/>
    <mergeCell ref="A1:G1"/>
    <mergeCell ref="C4:C5"/>
    <mergeCell ref="G4:G5"/>
    <mergeCell ref="A4:A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2019-07-18T09:38:16Z</cp:lastPrinted>
  <dcterms:created xsi:type="dcterms:W3CDTF">2011-12-26T04:36:18Z</dcterms:created>
  <dcterms:modified xsi:type="dcterms:W3CDTF">2020-08-31T08:30:24Z</dcterms:modified>
  <cp:category/>
  <cp:version/>
  <cp:contentType/>
  <cp:contentStatus/>
</cp:coreProperties>
</file>