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一般公共预算基本支出表 " sheetId="29" r:id="rId8"/>
    <sheet name="9工资福利(政府预算)" sheetId="10" r:id="rId9"/>
    <sheet name="10工资福利" sheetId="11" r:id="rId10"/>
    <sheet name="11个人家庭(政府预算)" sheetId="12" r:id="rId11"/>
    <sheet name="12个人家庭" sheetId="13" r:id="rId12"/>
    <sheet name="13商品服务(政府预算)" sheetId="14" r:id="rId13"/>
    <sheet name="14商品服务" sheetId="15" r:id="rId14"/>
    <sheet name="15三公" sheetId="16" r:id="rId15"/>
    <sheet name="16政府性基金" sheetId="17" r:id="rId16"/>
    <sheet name="17政府性基金(政府预算)" sheetId="18" r:id="rId17"/>
    <sheet name="18政府性基金（部门预算）" sheetId="19" r:id="rId18"/>
    <sheet name="19国有资本经营预算" sheetId="20" r:id="rId19"/>
    <sheet name="20一般公共预算拨款--经费拨款预算表(政府预算)" sheetId="30" r:id="rId20"/>
    <sheet name="21一般公共预算拨款--经费拨款预算表" sheetId="31" r:id="rId21"/>
    <sheet name="22财政专户管理资金" sheetId="21" r:id="rId22"/>
    <sheet name="23专项清单" sheetId="22" r:id="rId23"/>
    <sheet name="24非税收入计划表" sheetId="28" r:id="rId24"/>
    <sheet name="25纳入专户管理的非税收入拨款支出预算表(政府预算)" sheetId="25" r:id="rId25"/>
    <sheet name="26纳入专户管理的非税收入拨款支出预算表(部门预算)" sheetId="26" r:id="rId26"/>
    <sheet name="27政府采购预算表" sheetId="27" r:id="rId27"/>
    <sheet name="28上年结转支出预算表(政府预算)" sheetId="33" r:id="rId28"/>
    <sheet name="29上年结转支出预算表" sheetId="32" r:id="rId29"/>
    <sheet name="30整体支出目标申报表" sheetId="34" r:id="rId30"/>
    <sheet name="31专项支出绩效目标表" sheetId="35" r:id="rId31"/>
  </sheets>
  <definedNames>
    <definedName name="_xlnm._FilterDatabase" localSheetId="26" hidden="1">'27政府采购预算表'!$A$4:$S$36</definedName>
  </definedNames>
  <calcPr calcId="144525"/>
</workbook>
</file>

<file path=xl/sharedStrings.xml><?xml version="1.0" encoding="utf-8"?>
<sst xmlns="http://schemas.openxmlformats.org/spreadsheetml/2006/main" count="1442" uniqueCount="551">
  <si>
    <t>部门公开表01</t>
  </si>
  <si>
    <t>收支总表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</si>
  <si>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</si>
  <si>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</si>
  <si>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</si>
  <si>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</si>
  <si>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</si>
  <si>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</si>
  <si>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</si>
  <si>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</si>
  <si>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</si>
  <si>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</si>
  <si>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</si>
  <si>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</si>
  <si>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</si>
  <si>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</si>
  <si>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</si>
  <si>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</si>
  <si>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</si>
  <si>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</si>
  <si>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</si>
  <si>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</si>
  <si>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</si>
  <si>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</si>
  <si>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</si>
  <si>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</si>
  <si>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</si>
  <si>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</si>
  <si>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</si>
  <si>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</si>
  <si>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</si>
  <si>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</si>
  <si>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</si>
  <si>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</si>
  <si>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</si>
  <si>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</si>
  <si>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</si>
  <si>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</si>
  <si>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</si>
  <si>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</si>
  <si>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</si>
  <si>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</si>
  <si>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</si>
  <si>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</si>
  <si>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</si>
  <si>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</si>
  <si>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</si>
  <si>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</si>
  <si>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</si>
  <si>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</si>
  <si>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</si>
  <si>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</si>
  <si>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</si>
  <si>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</si>
  <si>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</si>
  <si>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</si>
  <si>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</si>
  <si>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</si>
  <si>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</si>
  <si>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</si>
  <si>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</si>
  <si>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</si>
  <si>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</si>
  <si>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</si>
  <si>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</si>
  <si>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</si>
  <si>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</si>
  <si>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</si>
  <si>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</si>
  <si>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</si>
  <si>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</si>
  <si>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</si>
  <si>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</si>
  <si>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</si>
  <si>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</si>
  <si>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</si>
  <si>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</si>
  <si>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</si>
  <si>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</si>
  <si>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</si>
  <si>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</si>
  <si>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</si>
  <si>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</si>
  <si>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</si>
  <si>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</si>
  <si>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</si>
  <si>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</si>
  <si>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</si>
  <si>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</si>
  <si>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</si>
  <si>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</si>
  <si>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</si>
  <si>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</si>
  <si>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</si>
  <si>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</si>
  <si>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</si>
  <si>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</si>
  <si>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</si>
  <si>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</si>
  <si>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</si>
  <si>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</si>
  <si>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</si>
  <si>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</si>
  <si>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</si>
  <si>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</si>
  <si>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</si>
  <si>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</si>
  <si>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</si>
  <si>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</si>
  <si>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</si>
  <si>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</si>
  <si>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</si>
  <si>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</si>
  <si>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</si>
  <si>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</si>
  <si>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</si>
  <si>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</si>
  <si>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</si>
  <si>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</si>
  <si>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</si>
  <si>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</si>
  <si>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</si>
  <si>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</si>
  <si>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</si>
  <si>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</si>
  <si>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107</t>
  </si>
  <si>
    <t>中共汨罗市委宣传部</t>
  </si>
  <si>
    <t xml:space="preserve">  107001</t>
  </si>
  <si>
    <t xml:space="preserve">  中共汨罗市委宣传部本级</t>
  </si>
  <si>
    <t>部门公开表03</t>
  </si>
  <si>
    <t>支出总表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</si>
  <si>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</si>
  <si>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</si>
  <si>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</si>
  <si>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</si>
  <si>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</si>
  <si>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</si>
  <si>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</si>
  <si>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中共汨罗市委宣传部本级</t>
  </si>
  <si>
    <t>一般公共服务支出</t>
  </si>
  <si>
    <t xml:space="preserve">  20133</t>
  </si>
  <si>
    <t xml:space="preserve">    宣传事务</t>
  </si>
  <si>
    <t xml:space="preserve">    2013301</t>
  </si>
  <si>
    <t xml:space="preserve">        行政运行（宣传事务）</t>
  </si>
  <si>
    <t xml:space="preserve">    2013302</t>
  </si>
  <si>
    <t xml:space="preserve">        一般行政管理事务（宣传事务）</t>
  </si>
  <si>
    <r>
      <rPr>
        <sz val="7"/>
        <color indexed="8"/>
        <rFont val="宋体"/>
        <charset val="134"/>
        <scheme val="minor"/>
      </rPr>
      <t>2</t>
    </r>
    <r>
      <rPr>
        <sz val="7"/>
        <color indexed="8"/>
        <rFont val="宋体"/>
        <charset val="134"/>
        <scheme val="minor"/>
      </rPr>
      <t>08</t>
    </r>
  </si>
  <si>
    <t>社会保障和就业支出</t>
  </si>
  <si>
    <t xml:space="preserve">  20805</t>
  </si>
  <si>
    <t xml:space="preserve">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</si>
  <si>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</si>
  <si>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</si>
  <si>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</si>
  <si>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</si>
  <si>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r>
      <rPr>
        <sz val="7"/>
        <color indexed="8"/>
        <rFont val="宋体"/>
        <charset val="134"/>
        <scheme val="minor"/>
      </rPr>
      <t xml:space="preserve"> </t>
    </r>
    <r>
      <rPr>
        <sz val="7"/>
        <color indexed="8"/>
        <rFont val="宋体"/>
        <charset val="134"/>
        <scheme val="minor"/>
      </rPr>
      <t xml:space="preserve">  20899</t>
    </r>
  </si>
  <si>
    <t xml:space="preserve">    其他社会保障和就业支出</t>
  </si>
  <si>
    <t xml:space="preserve">     2089999</t>
  </si>
  <si>
    <t xml:space="preserve">        其他社会保障和就业支出</t>
  </si>
  <si>
    <t>210</t>
  </si>
  <si>
    <t>卫生健康支出</t>
  </si>
  <si>
    <t xml:space="preserve">  21011</t>
  </si>
  <si>
    <t xml:space="preserve">    行政事业单位医疗</t>
  </si>
  <si>
    <t xml:space="preserve">    2101101</t>
  </si>
  <si>
    <t xml:space="preserve">        行政单位医疗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</si>
  <si>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</si>
  <si>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</si>
  <si>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</si>
  <si>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</si>
  <si>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住房公积金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</si>
  <si>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</si>
  <si>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</si>
  <si>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</si>
  <si>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</si>
  <si>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</si>
  <si>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</si>
  <si>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</si>
  <si>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</si>
  <si>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</si>
  <si>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</si>
  <si>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</si>
  <si>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</si>
  <si>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</si>
  <si>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</si>
  <si>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</si>
  <si>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</si>
  <si>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</si>
  <si>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</si>
  <si>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</si>
  <si>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</si>
  <si>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</si>
  <si>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</si>
  <si>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</si>
  <si>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</si>
  <si>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</si>
  <si>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</si>
  <si>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</si>
  <si>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</si>
  <si>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</si>
  <si>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</si>
  <si>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</si>
  <si>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</si>
  <si>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</si>
  <si>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</si>
  <si>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</si>
  <si>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</si>
  <si>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</si>
  <si>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</si>
  <si>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</si>
  <si>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</si>
  <si>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</si>
  <si>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</si>
  <si>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</si>
  <si>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</si>
  <si>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</si>
  <si>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</si>
  <si>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>208</t>
  </si>
  <si>
    <t>部门公开表08</t>
  </si>
  <si>
    <t>一般公共预算基本支出表</t>
  </si>
  <si>
    <t>部门公开表09</t>
  </si>
  <si>
    <t>一般公共预算基本支出表--人员经费(工资福利支出)(按政府预算经济分类)</t>
  </si>
  <si>
    <t xml:space="preserve">科目编码
（单位代码）
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</si>
  <si>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</si>
  <si>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</si>
  <si>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</si>
  <si>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</si>
  <si>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</si>
  <si>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</si>
  <si>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一般公共预算基本支出表--人员经费(工资福利支出)(按部门预算经济分类)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</si>
  <si>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</si>
  <si>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</si>
  <si>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</si>
  <si>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</si>
  <si>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</si>
  <si>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</si>
  <si>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</si>
  <si>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</si>
  <si>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</si>
  <si>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</si>
  <si>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</si>
  <si>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</si>
  <si>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</si>
  <si>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</si>
  <si>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</si>
  <si>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</si>
  <si>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</si>
  <si>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</si>
  <si>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</si>
  <si>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</si>
  <si>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</si>
  <si>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</si>
  <si>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</si>
  <si>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</si>
  <si>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</si>
  <si>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</si>
  <si>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</si>
  <si>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</si>
  <si>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</si>
  <si>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</si>
  <si>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</si>
  <si>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</si>
  <si>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</si>
  <si>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</si>
  <si>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</si>
  <si>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</si>
  <si>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</si>
  <si>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</si>
  <si>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</si>
  <si>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</si>
  <si>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</si>
  <si>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</si>
  <si>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</si>
  <si>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</si>
  <si>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</si>
  <si>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</si>
  <si>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</si>
  <si>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</si>
  <si>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</si>
  <si>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</si>
  <si>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</si>
  <si>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</si>
  <si>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</si>
  <si>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</si>
  <si>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</si>
  <si>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</si>
  <si>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</si>
  <si>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</si>
  <si>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</si>
  <si>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</si>
  <si>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</si>
  <si>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</si>
  <si>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</si>
  <si>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</si>
  <si>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</si>
  <si>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</si>
  <si>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</si>
  <si>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</si>
  <si>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</si>
  <si>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</si>
  <si>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</si>
  <si>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</si>
  <si>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</si>
  <si>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</si>
  <si>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</si>
  <si>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</si>
  <si>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</si>
  <si>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政府性基金预算支出表</t>
  </si>
  <si>
    <t>科目编码</t>
  </si>
  <si>
    <t>科目名称</t>
  </si>
  <si>
    <t>本年政府性基金预算支出</t>
  </si>
  <si>
    <t>部门公开表17</t>
  </si>
  <si>
    <t>政府性基金预算支出分类汇总表（按政府预算经济分类）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</si>
  <si>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</si>
  <si>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</si>
  <si>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</si>
  <si>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</si>
  <si>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</si>
  <si>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预算20表</t>
  </si>
  <si>
    <t>一般公共预算拨款--经费拨款预算表(按政府预算经济分类)</t>
  </si>
  <si>
    <t>单位：元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</si>
  <si>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</si>
  <si>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</si>
  <si>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</si>
  <si>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</si>
  <si>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</si>
  <si>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</si>
  <si>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</si>
  <si>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</si>
  <si>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</si>
  <si>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</si>
  <si>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</si>
  <si>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</si>
  <si>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</si>
  <si>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</si>
  <si>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</si>
  <si>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</si>
  <si>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</si>
  <si>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</si>
  <si>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</si>
  <si>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</si>
  <si>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</si>
  <si>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</si>
  <si>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</si>
  <si>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</si>
  <si>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</si>
  <si>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107001</t>
  </si>
  <si>
    <t xml:space="preserve">   “学习强国”专项</t>
  </si>
  <si>
    <t xml:space="preserve">   互联网研究中心专项</t>
  </si>
  <si>
    <t xml:space="preserve">   记者节慰问</t>
  </si>
  <si>
    <t xml:space="preserve">   老放映员生活补助</t>
  </si>
  <si>
    <t xml:space="preserve">   社科联活动</t>
  </si>
  <si>
    <t xml:space="preserve">   市委中心组理论学习</t>
  </si>
  <si>
    <t xml:space="preserve">   新闻发言人</t>
  </si>
  <si>
    <t xml:space="preserve">   新闻宣传管理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</si>
  <si>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</si>
  <si>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</si>
  <si>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</si>
  <si>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</si>
  <si>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</si>
  <si>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</si>
  <si>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</si>
  <si>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</si>
  <si>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</si>
  <si>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</si>
  <si>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</si>
  <si>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</si>
  <si>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</si>
  <si>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</si>
  <si>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</si>
  <si>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</si>
  <si>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</si>
  <si>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</si>
  <si>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</si>
  <si>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</si>
  <si>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预算25表</t>
  </si>
  <si>
    <t>纳入专户管理的非税收入拨款支出预算表(按政府预算经济分类)</t>
  </si>
  <si>
    <t>功能科目</t>
  </si>
  <si>
    <t>单位名称(功能科目)</t>
  </si>
  <si>
    <t>预算26表</t>
  </si>
  <si>
    <t>纳入专户管理的非税收入拨款支出预算表(按部门预算经济分类)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</si>
  <si>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</si>
  <si>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</si>
  <si>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</si>
  <si>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</si>
  <si>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</si>
  <si>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</si>
  <si>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</si>
  <si>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</si>
  <si>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</si>
  <si>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</si>
  <si>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</si>
  <si>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</si>
  <si>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</si>
  <si>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</si>
  <si>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</si>
  <si>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</si>
  <si>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</si>
  <si>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107001</t>
  </si>
  <si>
    <t>宣传部货物采购项目</t>
  </si>
  <si>
    <t>办公用品复印纸</t>
  </si>
  <si>
    <t>2023</t>
  </si>
  <si>
    <t>件</t>
  </si>
  <si>
    <t>卫生纸制品（厕纸、抽纸）</t>
  </si>
  <si>
    <t>提</t>
  </si>
  <si>
    <t>硒鼓、粉盒</t>
  </si>
  <si>
    <t>个</t>
  </si>
  <si>
    <t>文具</t>
  </si>
  <si>
    <t>笔</t>
  </si>
  <si>
    <t>支</t>
  </si>
  <si>
    <t>其他文教用品</t>
  </si>
  <si>
    <t>清毒杀菌用品</t>
  </si>
  <si>
    <t>瓶</t>
  </si>
  <si>
    <t>其他清洁用具</t>
  </si>
  <si>
    <t>便携式计算机</t>
  </si>
  <si>
    <t>台</t>
  </si>
  <si>
    <t>激光打打印机</t>
  </si>
  <si>
    <t>路由器</t>
  </si>
  <si>
    <t>交换设备</t>
  </si>
  <si>
    <t>宣传部服务采购项目</t>
  </si>
  <si>
    <t>基础电信服务（服务器托管）</t>
  </si>
  <si>
    <t>年</t>
  </si>
  <si>
    <t>基础电信服务（宽带）</t>
  </si>
  <si>
    <t>基础电信服务（电话）</t>
  </si>
  <si>
    <t>互联网信息服务</t>
  </si>
  <si>
    <t>软件租赁服务</t>
  </si>
  <si>
    <t>平台运营服务（网信汨罗）</t>
  </si>
  <si>
    <t>软件运维服务（网信汨罗）</t>
  </si>
  <si>
    <t>安全运维服务（网络安全检测）</t>
  </si>
  <si>
    <t>计算机维修保养</t>
  </si>
  <si>
    <t>次</t>
  </si>
  <si>
    <t>办公设备维修和保养服务</t>
  </si>
  <si>
    <t>一般会议服务</t>
  </si>
  <si>
    <t xml:space="preserve">住宿服务 </t>
  </si>
  <si>
    <t>间</t>
  </si>
  <si>
    <t>餐饮服务</t>
  </si>
  <si>
    <t>餐</t>
  </si>
  <si>
    <t>其他印刷服务</t>
  </si>
  <si>
    <t>册</t>
  </si>
  <si>
    <t>其他被服装具（志愿者服装）</t>
  </si>
  <si>
    <t>宣传部工程采购项目</t>
  </si>
  <si>
    <t>修缮工程（办公用房维护）</t>
  </si>
  <si>
    <t>其他服务（其他委托服务）</t>
  </si>
  <si>
    <t>预算28表</t>
  </si>
  <si>
    <t>上年结转支出预算表(按政府预算经济分类)</t>
  </si>
  <si>
    <t>单位：万元</t>
  </si>
  <si>
    <t>0</t>
  </si>
  <si>
    <t>预算29表</t>
  </si>
  <si>
    <t>上年结转支出预算表(按部门预算经济分类)</t>
  </si>
  <si>
    <t>专项商品和服务支出</t>
  </si>
  <si>
    <t>专项对个人和家庭的补助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</si>
  <si>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</si>
  <si>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</t>
    </r>
    <r>
      <rPr>
        <b/>
        <u/>
        <sz val="16"/>
        <rFont val="仿宋_GB2312"/>
        <charset val="134"/>
      </rPr>
      <t>3</t>
    </r>
    <r>
      <rPr>
        <b/>
        <u/>
        <sz val="16"/>
        <rFont val="仿宋_GB2312"/>
        <charset val="134"/>
      </rPr>
      <t xml:space="preserve"> </t>
    </r>
    <r>
      <rPr>
        <b/>
        <sz val="16"/>
        <rFont val="仿宋_GB2312"/>
        <charset val="134"/>
      </rPr>
      <t>年度）</t>
    </r>
  </si>
  <si>
    <t xml:space="preserve">    填报单位（盖章）：中共汨罗市委宣传部</t>
  </si>
  <si>
    <t>单位负责人：</t>
  </si>
  <si>
    <t>艾志军</t>
  </si>
  <si>
    <t>部门基本信息</t>
  </si>
  <si>
    <t>预算单位</t>
  </si>
  <si>
    <t>绩效管理
联络员</t>
  </si>
  <si>
    <t>杨丹</t>
  </si>
  <si>
    <t xml:space="preserve"> 联系电话</t>
  </si>
  <si>
    <t>人员编制数</t>
  </si>
  <si>
    <t xml:space="preserve"> 实有人数</t>
  </si>
  <si>
    <t>部门职能
职责概述</t>
  </si>
  <si>
    <t>全市新闻宣传工作、理论学习、意识形态教育、网络舆情管控、文化文艺建设、新闻出版、文明实践及其他宣传事务等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</si>
  <si>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</si>
  <si>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</si>
  <si>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</si>
  <si>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</si>
  <si>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</si>
  <si>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</si>
  <si>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</si>
  <si>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</si>
  <si>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</si>
  <si>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</si>
  <si>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1.加强宣传管理和对外宣传工作
2.加强理论学习、意识形态教育，提高思想理论水平
3.加强网络舆情监管
4、加强文化文艺工作                                                                                       5、加文明创建、新时代文明实践工作                                                                                  6、加强新闻出版工作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</si>
  <si>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</si>
  <si>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</si>
  <si>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</si>
  <si>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</si>
  <si>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</si>
  <si>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</si>
  <si>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</si>
  <si>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</si>
  <si>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全面完成各项工作</t>
  </si>
  <si>
    <t>时效指标</t>
  </si>
  <si>
    <t>2023-1-1至2023-12-31</t>
  </si>
  <si>
    <t>全年</t>
  </si>
  <si>
    <t>成本指标</t>
  </si>
  <si>
    <t>预计372.23万元</t>
  </si>
  <si>
    <t>效益指标
（预期可能实现的效益，包括经济效益、社会效益、环境效益、可持续影响以及服务对象满意度等）</t>
  </si>
  <si>
    <t>经济效益</t>
  </si>
  <si>
    <t>带动汨罗经济及文旅产业收入</t>
  </si>
  <si>
    <t>&gt;90%</t>
  </si>
  <si>
    <t>社会效益</t>
  </si>
  <si>
    <t>宣传汨罗，提升汨罗知名度，加强理论学习，意识形态教育，提高市民人文素养。</t>
  </si>
  <si>
    <t>环境效益</t>
  </si>
  <si>
    <t>提高市民素质，改善汨罗宜居环境。</t>
  </si>
  <si>
    <t>可持续影响</t>
  </si>
  <si>
    <t>提升汨罗知名度，带动汨罗经济及文旅产业发展，打造人文、宜居汨罗</t>
  </si>
  <si>
    <t>服务对象满意度</t>
  </si>
  <si>
    <t>满意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</si>
  <si>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</si>
  <si>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</si>
  <si>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</si>
  <si>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</si>
  <si>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</si>
  <si>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 </t>
    </r>
    <r>
      <rPr>
        <b/>
        <sz val="16"/>
        <rFont val="仿宋_GB2312"/>
        <charset val="134"/>
      </rPr>
      <t>年度）</t>
    </r>
  </si>
  <si>
    <t xml:space="preserve"> 填报单位（盖章）：中共汨罗市委宣传部</t>
  </si>
  <si>
    <t>单位负责人：艾志军</t>
  </si>
  <si>
    <t>项目基本情况</t>
  </si>
  <si>
    <t xml:space="preserve">无30万元以上绩效目标项目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</si>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</sst>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 "/>
    <numFmt numFmtId="178" formatCode="0_);[Red]\(0\)"/>
  </numFmts>
  <fonts count="64">
    <font>
      <sz val="11"/>
      <color indexed="8"/>
      <name val="宋体"/>
      <charset val="1"/>
      <scheme val="minor"/>
    </font>
    <font>
      <sz val="12"/>
      <name val="宋体"/>
      <charset val="134"/>
    </font>
    <font>
      <sz val="14"/>
      <name val="黑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6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8"/>
      <name val="SimSun"/>
      <charset val="134"/>
    </font>
    <font>
      <sz val="8"/>
      <color indexed="8"/>
      <name val="宋体"/>
      <charset val="134"/>
      <scheme val="minor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sz val="8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7"/>
      <color indexed="8"/>
      <name val="宋体"/>
      <charset val="134"/>
      <scheme val="minor"/>
    </font>
    <font>
      <sz val="7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7"/>
      <color indexed="8"/>
      <name val="宋体"/>
      <charset val="134"/>
      <scheme val="minor"/>
    </font>
    <font>
      <b/>
      <sz val="19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4" borderId="27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8" borderId="28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5" fillId="12" borderId="31" applyNumberFormat="0" applyAlignment="0" applyProtection="0">
      <alignment vertical="center"/>
    </xf>
    <xf numFmtId="0" fontId="56" fillId="12" borderId="27" applyNumberFormat="0" applyAlignment="0" applyProtection="0">
      <alignment vertical="center"/>
    </xf>
    <xf numFmtId="0" fontId="57" fillId="13" borderId="32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33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0" borderId="0" xfId="0" applyFont="1" applyFill="1" applyAlignment="1"/>
    <xf numFmtId="0" fontId="17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49" fontId="17" fillId="0" borderId="2" xfId="5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49" fontId="20" fillId="2" borderId="2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20" fillId="2" borderId="2" xfId="0" applyFont="1" applyFill="1" applyBorder="1" applyAlignment="1">
      <alignment vertical="center" wrapText="1"/>
    </xf>
    <xf numFmtId="176" fontId="17" fillId="0" borderId="0" xfId="5" applyNumberFormat="1" applyFont="1" applyFill="1" applyAlignment="1">
      <alignment horizontal="center" vertical="center"/>
    </xf>
    <xf numFmtId="176" fontId="17" fillId="0" borderId="0" xfId="5" applyNumberFormat="1" applyFont="1" applyFill="1" applyAlignment="1">
      <alignment vertical="center"/>
    </xf>
    <xf numFmtId="176" fontId="17" fillId="0" borderId="2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6" fillId="0" borderId="2" xfId="5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176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right" vertical="center"/>
    </xf>
    <xf numFmtId="0" fontId="25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horizontal="right"/>
    </xf>
    <xf numFmtId="0" fontId="25" fillId="0" borderId="0" xfId="0" applyNumberFormat="1" applyFont="1" applyFill="1" applyAlignment="1" applyProtection="1">
      <alignment horizontal="center" vertical="center" wrapText="1"/>
    </xf>
    <xf numFmtId="49" fontId="25" fillId="0" borderId="0" xfId="0" applyNumberFormat="1" applyFont="1" applyFill="1" applyAlignment="1" applyProtection="1"/>
    <xf numFmtId="0" fontId="1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6" fillId="0" borderId="2" xfId="5" applyNumberFormat="1" applyFont="1" applyFill="1" applyBorder="1" applyAlignment="1">
      <alignment horizontal="center" vertical="center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7" fillId="0" borderId="2" xfId="5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16" fillId="0" borderId="2" xfId="5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14" xfId="5" applyNumberFormat="1" applyFont="1" applyFill="1" applyBorder="1" applyAlignment="1" applyProtection="1">
      <alignment horizontal="center" vertical="center" wrapText="1"/>
    </xf>
    <xf numFmtId="0" fontId="17" fillId="0" borderId="9" xfId="5" applyNumberFormat="1" applyFont="1" applyFill="1" applyBorder="1" applyAlignment="1" applyProtection="1">
      <alignment horizontal="center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7" fillId="0" borderId="0" xfId="5" applyNumberFormat="1" applyFont="1" applyFill="1" applyAlignment="1" applyProtection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centerContinuous" vertical="center"/>
    </xf>
    <xf numFmtId="49" fontId="30" fillId="0" borderId="2" xfId="5" applyNumberFormat="1" applyFont="1" applyFill="1" applyBorder="1" applyAlignment="1" applyProtection="1">
      <alignment horizontal="center" vertical="center" wrapText="1"/>
    </xf>
    <xf numFmtId="49" fontId="31" fillId="0" borderId="2" xfId="5" applyNumberFormat="1" applyFont="1" applyFill="1" applyBorder="1" applyAlignment="1" applyProtection="1">
      <alignment horizontal="centerContinuous" vertical="center" wrapText="1"/>
    </xf>
    <xf numFmtId="3" fontId="31" fillId="0" borderId="2" xfId="5" applyNumberFormat="1" applyFont="1" applyFill="1" applyBorder="1" applyAlignment="1" applyProtection="1">
      <alignment horizontal="center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3" fontId="31" fillId="0" borderId="2" xfId="5" applyNumberFormat="1" applyFont="1" applyFill="1" applyBorder="1" applyAlignment="1" applyProtection="1">
      <alignment horizontal="centerContinuous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32" fillId="0" borderId="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vertical="center" wrapText="1"/>
    </xf>
    <xf numFmtId="0" fontId="20" fillId="2" borderId="21" xfId="0" applyFont="1" applyFill="1" applyBorder="1" applyAlignment="1">
      <alignment horizontal="left" vertical="center" wrapText="1"/>
    </xf>
    <xf numFmtId="4" fontId="20" fillId="0" borderId="21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4" fontId="0" fillId="0" borderId="0" xfId="0" applyNumberFormat="1">
      <alignment vertical="center"/>
    </xf>
    <xf numFmtId="0" fontId="19" fillId="2" borderId="21" xfId="0" applyFont="1" applyFill="1" applyBorder="1" applyAlignment="1">
      <alignment horizontal="left" vertical="center" wrapText="1"/>
    </xf>
    <xf numFmtId="4" fontId="20" fillId="0" borderId="21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177" fontId="16" fillId="0" borderId="0" xfId="0" applyNumberFormat="1" applyFont="1" applyFill="1" applyAlignment="1"/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/>
    <xf numFmtId="4" fontId="19" fillId="0" borderId="2" xfId="0" applyNumberFormat="1" applyFont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3" fontId="33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9" fontId="35" fillId="0" borderId="2" xfId="0" applyNumberFormat="1" applyFont="1" applyBorder="1">
      <alignment vertical="center"/>
    </xf>
    <xf numFmtId="49" fontId="36" fillId="0" borderId="2" xfId="0" applyNumberFormat="1" applyFont="1" applyBorder="1">
      <alignment vertical="center"/>
    </xf>
    <xf numFmtId="49" fontId="19" fillId="2" borderId="2" xfId="0" applyNumberFormat="1" applyFont="1" applyFill="1" applyBorder="1" applyAlignment="1">
      <alignment vertical="center" wrapText="1"/>
    </xf>
    <xf numFmtId="49" fontId="36" fillId="0" borderId="2" xfId="0" applyNumberFormat="1" applyFont="1" applyBorder="1" applyAlignment="1">
      <alignment vertical="center"/>
    </xf>
    <xf numFmtId="49" fontId="36" fillId="0" borderId="2" xfId="0" applyNumberFormat="1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176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176" fontId="21" fillId="0" borderId="3" xfId="0" applyNumberFormat="1" applyFont="1" applyFill="1" applyBorder="1" applyAlignment="1" applyProtection="1">
      <alignment horizontal="center" vertical="center" wrapText="1"/>
    </xf>
    <xf numFmtId="178" fontId="17" fillId="0" borderId="2" xfId="0" applyNumberFormat="1" applyFont="1" applyFill="1" applyBorder="1" applyAlignment="1" applyProtection="1">
      <alignment horizontal="center"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4" fontId="20" fillId="2" borderId="2" xfId="0" applyNumberFormat="1" applyFont="1" applyFill="1" applyBorder="1" applyAlignment="1">
      <alignment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2" fillId="0" borderId="2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49" fontId="39" fillId="0" borderId="2" xfId="0" applyNumberFormat="1" applyFont="1" applyBorder="1">
      <alignment vertical="center"/>
    </xf>
    <xf numFmtId="0" fontId="39" fillId="0" borderId="2" xfId="0" applyFont="1" applyBorder="1">
      <alignment vertical="center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9" fillId="0" borderId="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vertical="center" wrapText="1"/>
    </xf>
    <xf numFmtId="0" fontId="35" fillId="0" borderId="2" xfId="0" applyFont="1" applyBorder="1">
      <alignment vertical="center"/>
    </xf>
    <xf numFmtId="0" fontId="28" fillId="0" borderId="0" xfId="0" applyFont="1" applyBorder="1" applyAlignment="1">
      <alignment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49" fontId="20" fillId="2" borderId="2" xfId="0" applyNumberFormat="1" applyFont="1" applyFill="1" applyBorder="1" applyAlignment="1">
      <alignment vertical="center" wrapText="1"/>
    </xf>
    <xf numFmtId="4" fontId="19" fillId="0" borderId="15" xfId="0" applyNumberFormat="1" applyFont="1" applyBorder="1" applyAlignment="1">
      <alignment vertical="center" wrapText="1"/>
    </xf>
    <xf numFmtId="4" fontId="19" fillId="0" borderId="4" xfId="0" applyNumberFormat="1" applyFont="1" applyBorder="1" applyAlignment="1">
      <alignment vertical="center" wrapText="1"/>
    </xf>
    <xf numFmtId="4" fontId="20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4" fontId="19" fillId="2" borderId="2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vertical="center" wrapText="1"/>
    </xf>
    <xf numFmtId="4" fontId="23" fillId="0" borderId="16" xfId="0" applyNumberFormat="1" applyFont="1" applyBorder="1" applyAlignment="1">
      <alignment vertical="center" wrapText="1"/>
    </xf>
    <xf numFmtId="49" fontId="36" fillId="0" borderId="11" xfId="0" applyNumberFormat="1" applyFont="1" applyBorder="1">
      <alignment vertical="center"/>
    </xf>
    <xf numFmtId="0" fontId="20" fillId="2" borderId="11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145" zoomScaleNormal="145" topLeftCell="A16" workbookViewId="0">
      <selection activeCell="D25" sqref="D25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13.875" customWidth="1"/>
  </cols>
  <sheetData>
    <row r="1" ht="12.95" customHeight="1" spans="1:8">
      <c r="A1" s="136"/>
      <c r="H1" s="135" t="s">
        <v>0</v>
      </c>
    </row>
    <row r="2" ht="24.2" customHeight="1" spans="1:8">
      <c r="A2" s="251" t="s">
        <v>1</v>
      </c>
      <c r="B2" s="251"/>
      <c r="C2" s="251"/>
      <c r="D2" s="251"/>
      <c r="E2" s="251"/>
      <c r="F2" s="251"/>
      <c r="G2" s="251"/>
      <c r="H2" s="251"/>
    </row>
    <row r="3" ht="17.25" customHeight="1" spans="1:8">
      <c r="A3" s="157"/>
      <c r="B3" s="157"/>
      <c r="C3" s="157"/>
      <c r="D3" s="157"/>
      <c r="E3" s="157"/>
      <c r="F3" s="157"/>
      <c r="G3" s="163" t="s">
        <v>2</v>
      </c>
      <c r="H3" s="163"/>
    </row>
    <row r="4" ht="17.85" customHeight="1" spans="1:8">
      <c r="A4" s="131" t="s">
        <v>3</v>
      </c>
      <c r="B4" s="131"/>
      <c r="C4" s="131" t="s">
        <v>4</v>
      </c>
      <c r="D4" s="131"/>
      <c r="E4" s="131"/>
      <c r="F4" s="131"/>
      <c r="G4" s="131"/>
      <c r="H4" s="131"/>
    </row>
    <row r="5" ht="22.35" customHeight="1" spans="1:8">
      <c r="A5" s="131" t="s">
        <v>5</v>
      </c>
      <c r="B5" s="131" t="s">
        <v>6</v>
      </c>
      <c r="C5" s="131" t="s">
        <v>7</v>
      </c>
      <c r="D5" s="131" t="s">
        <v>6</v>
      </c>
      <c r="E5" s="131" t="s">
        <v>8</v>
      </c>
      <c r="F5" s="131" t="s">
        <v>6</v>
      </c>
      <c r="G5" s="131" t="s">
        <v>9</v>
      </c>
      <c r="H5" s="131" t="s">
        <v>6</v>
      </c>
    </row>
    <row r="6" ht="16.35" customHeight="1" spans="1:8">
      <c r="A6" s="158" t="s">
        <v>10</v>
      </c>
      <c r="B6" s="162">
        <v>3722334.32</v>
      </c>
      <c r="C6" s="164" t="s">
        <v>11</v>
      </c>
      <c r="D6" s="167">
        <v>3008844.8</v>
      </c>
      <c r="E6" s="158" t="s">
        <v>12</v>
      </c>
      <c r="F6" s="160">
        <f>SUM(F7:F8)</f>
        <v>2972334.32</v>
      </c>
      <c r="G6" s="164" t="s">
        <v>13</v>
      </c>
      <c r="H6" s="162">
        <v>2393647.32</v>
      </c>
    </row>
    <row r="7" ht="16.35" customHeight="1" spans="1:9">
      <c r="A7" s="164" t="s">
        <v>14</v>
      </c>
      <c r="B7" s="162">
        <v>3722334.32</v>
      </c>
      <c r="C7" s="164" t="s">
        <v>15</v>
      </c>
      <c r="D7" s="167"/>
      <c r="E7" s="164" t="s">
        <v>16</v>
      </c>
      <c r="F7" s="162">
        <v>2393647.32</v>
      </c>
      <c r="G7" s="164" t="s">
        <v>17</v>
      </c>
      <c r="H7" s="162">
        <v>1328687</v>
      </c>
      <c r="I7" s="165"/>
    </row>
    <row r="8" ht="16.35" customHeight="1" spans="1:8">
      <c r="A8" s="158" t="s">
        <v>18</v>
      </c>
      <c r="B8" s="162"/>
      <c r="C8" s="164" t="s">
        <v>19</v>
      </c>
      <c r="D8" s="167"/>
      <c r="E8" s="164" t="s">
        <v>20</v>
      </c>
      <c r="F8" s="162">
        <v>578687</v>
      </c>
      <c r="G8" s="164" t="s">
        <v>21</v>
      </c>
      <c r="H8" s="162"/>
    </row>
    <row r="9" ht="16.35" customHeight="1" spans="1:8">
      <c r="A9" s="164" t="s">
        <v>22</v>
      </c>
      <c r="B9" s="162"/>
      <c r="C9" s="164" t="s">
        <v>23</v>
      </c>
      <c r="D9" s="167"/>
      <c r="E9" s="164" t="s">
        <v>24</v>
      </c>
      <c r="F9" s="162"/>
      <c r="G9" s="164" t="s">
        <v>25</v>
      </c>
      <c r="H9" s="162"/>
    </row>
    <row r="10" ht="16.35" customHeight="1" spans="1:8">
      <c r="A10" s="164" t="s">
        <v>26</v>
      </c>
      <c r="B10" s="162"/>
      <c r="C10" s="164" t="s">
        <v>27</v>
      </c>
      <c r="D10" s="167"/>
      <c r="E10" s="158" t="s">
        <v>28</v>
      </c>
      <c r="F10" s="160">
        <v>750000</v>
      </c>
      <c r="G10" s="164" t="s">
        <v>29</v>
      </c>
      <c r="H10" s="162"/>
    </row>
    <row r="11" ht="16.35" customHeight="1" spans="1:8">
      <c r="A11" s="164" t="s">
        <v>30</v>
      </c>
      <c r="B11" s="162"/>
      <c r="C11" s="164" t="s">
        <v>31</v>
      </c>
      <c r="D11" s="167"/>
      <c r="E11" s="164" t="s">
        <v>32</v>
      </c>
      <c r="F11" s="162"/>
      <c r="G11" s="164" t="s">
        <v>33</v>
      </c>
      <c r="H11" s="162"/>
    </row>
    <row r="12" ht="16.35" customHeight="1" spans="1:8">
      <c r="A12" s="164" t="s">
        <v>34</v>
      </c>
      <c r="B12" s="162"/>
      <c r="C12" s="164" t="s">
        <v>35</v>
      </c>
      <c r="D12" s="167"/>
      <c r="E12" s="164" t="s">
        <v>36</v>
      </c>
      <c r="F12" s="162">
        <v>750000</v>
      </c>
      <c r="G12" s="164" t="s">
        <v>37</v>
      </c>
      <c r="H12" s="162"/>
    </row>
    <row r="13" ht="16.35" customHeight="1" spans="1:8">
      <c r="A13" s="164" t="s">
        <v>38</v>
      </c>
      <c r="B13" s="162"/>
      <c r="C13" s="164" t="s">
        <v>39</v>
      </c>
      <c r="D13" s="167">
        <v>395874</v>
      </c>
      <c r="E13" s="164" t="s">
        <v>40</v>
      </c>
      <c r="F13" s="162"/>
      <c r="G13" s="164" t="s">
        <v>41</v>
      </c>
      <c r="H13" s="162"/>
    </row>
    <row r="14" ht="16.35" customHeight="1" spans="1:8">
      <c r="A14" s="164" t="s">
        <v>42</v>
      </c>
      <c r="B14" s="162"/>
      <c r="C14" s="164" t="s">
        <v>43</v>
      </c>
      <c r="D14" s="167"/>
      <c r="E14" s="164" t="s">
        <v>44</v>
      </c>
      <c r="F14" s="162"/>
      <c r="G14" s="164" t="s">
        <v>45</v>
      </c>
      <c r="H14" s="162"/>
    </row>
    <row r="15" ht="16.35" customHeight="1" spans="1:8">
      <c r="A15" s="164" t="s">
        <v>46</v>
      </c>
      <c r="B15" s="162"/>
      <c r="C15" s="164" t="s">
        <v>47</v>
      </c>
      <c r="D15" s="167">
        <v>131694.24</v>
      </c>
      <c r="E15" s="164" t="s">
        <v>48</v>
      </c>
      <c r="F15" s="162"/>
      <c r="G15" s="164" t="s">
        <v>49</v>
      </c>
      <c r="H15" s="162"/>
    </row>
    <row r="16" ht="16.35" customHeight="1" spans="1:8">
      <c r="A16" s="164" t="s">
        <v>50</v>
      </c>
      <c r="B16" s="162"/>
      <c r="C16" s="164" t="s">
        <v>51</v>
      </c>
      <c r="D16" s="167"/>
      <c r="E16" s="164" t="s">
        <v>52</v>
      </c>
      <c r="F16" s="162"/>
      <c r="G16" s="164" t="s">
        <v>53</v>
      </c>
      <c r="H16" s="162"/>
    </row>
    <row r="17" ht="16.35" customHeight="1" spans="1:8">
      <c r="A17" s="164" t="s">
        <v>54</v>
      </c>
      <c r="B17" s="162"/>
      <c r="C17" s="164" t="s">
        <v>55</v>
      </c>
      <c r="D17" s="167"/>
      <c r="E17" s="164" t="s">
        <v>56</v>
      </c>
      <c r="F17" s="162"/>
      <c r="G17" s="164" t="s">
        <v>57</v>
      </c>
      <c r="H17" s="162"/>
    </row>
    <row r="18" ht="16.35" customHeight="1" spans="1:8">
      <c r="A18" s="164" t="s">
        <v>58</v>
      </c>
      <c r="B18" s="162"/>
      <c r="C18" s="164" t="s">
        <v>59</v>
      </c>
      <c r="D18" s="167"/>
      <c r="E18" s="164" t="s">
        <v>60</v>
      </c>
      <c r="F18" s="162"/>
      <c r="G18" s="164" t="s">
        <v>61</v>
      </c>
      <c r="H18" s="162"/>
    </row>
    <row r="19" ht="16.35" customHeight="1" spans="1:8">
      <c r="A19" s="164" t="s">
        <v>62</v>
      </c>
      <c r="B19" s="162"/>
      <c r="C19" s="164" t="s">
        <v>63</v>
      </c>
      <c r="D19" s="167"/>
      <c r="E19" s="164" t="s">
        <v>64</v>
      </c>
      <c r="F19" s="162"/>
      <c r="G19" s="164" t="s">
        <v>65</v>
      </c>
      <c r="H19" s="162"/>
    </row>
    <row r="20" ht="16.35" customHeight="1" spans="1:8">
      <c r="A20" s="158" t="s">
        <v>66</v>
      </c>
      <c r="B20" s="160"/>
      <c r="C20" s="164" t="s">
        <v>67</v>
      </c>
      <c r="D20" s="167"/>
      <c r="E20" s="164" t="s">
        <v>68</v>
      </c>
      <c r="F20" s="162"/>
      <c r="G20" s="164"/>
      <c r="H20" s="162"/>
    </row>
    <row r="21" ht="16.35" customHeight="1" spans="1:8">
      <c r="A21" s="158" t="s">
        <v>69</v>
      </c>
      <c r="B21" s="160"/>
      <c r="C21" s="164" t="s">
        <v>70</v>
      </c>
      <c r="D21" s="167"/>
      <c r="E21" s="158" t="s">
        <v>71</v>
      </c>
      <c r="F21" s="160"/>
      <c r="G21" s="164"/>
      <c r="H21" s="162"/>
    </row>
    <row r="22" ht="16.35" customHeight="1" spans="1:8">
      <c r="A22" s="158" t="s">
        <v>72</v>
      </c>
      <c r="B22" s="160"/>
      <c r="C22" s="164" t="s">
        <v>73</v>
      </c>
      <c r="D22" s="167"/>
      <c r="E22" s="164"/>
      <c r="F22" s="164"/>
      <c r="G22" s="164"/>
      <c r="H22" s="162"/>
    </row>
    <row r="23" ht="16.35" customHeight="1" spans="1:8">
      <c r="A23" s="158" t="s">
        <v>74</v>
      </c>
      <c r="B23" s="160"/>
      <c r="C23" s="164" t="s">
        <v>75</v>
      </c>
      <c r="D23" s="167"/>
      <c r="E23" s="164"/>
      <c r="F23" s="164"/>
      <c r="G23" s="164"/>
      <c r="H23" s="162"/>
    </row>
    <row r="24" ht="16.35" customHeight="1" spans="1:8">
      <c r="A24" s="158" t="s">
        <v>76</v>
      </c>
      <c r="B24" s="160"/>
      <c r="C24" s="164" t="s">
        <v>77</v>
      </c>
      <c r="D24" s="167"/>
      <c r="E24" s="164"/>
      <c r="F24" s="164"/>
      <c r="G24" s="164"/>
      <c r="H24" s="162"/>
    </row>
    <row r="25" ht="16.35" customHeight="1" spans="1:8">
      <c r="A25" s="164" t="s">
        <v>78</v>
      </c>
      <c r="B25" s="162"/>
      <c r="C25" s="164" t="s">
        <v>79</v>
      </c>
      <c r="D25" s="167">
        <v>185921.28</v>
      </c>
      <c r="E25" s="164"/>
      <c r="F25" s="164"/>
      <c r="G25" s="164"/>
      <c r="H25" s="162"/>
    </row>
    <row r="26" ht="16.35" customHeight="1" spans="1:8">
      <c r="A26" s="164" t="s">
        <v>80</v>
      </c>
      <c r="B26" s="162"/>
      <c r="C26" s="164" t="s">
        <v>81</v>
      </c>
      <c r="D26" s="167"/>
      <c r="E26" s="164"/>
      <c r="F26" s="164"/>
      <c r="G26" s="164"/>
      <c r="H26" s="162"/>
    </row>
    <row r="27" ht="16.35" customHeight="1" spans="1:8">
      <c r="A27" s="164" t="s">
        <v>82</v>
      </c>
      <c r="B27" s="162"/>
      <c r="C27" s="164" t="s">
        <v>83</v>
      </c>
      <c r="D27" s="167"/>
      <c r="E27" s="164"/>
      <c r="F27" s="164"/>
      <c r="G27" s="164"/>
      <c r="H27" s="162"/>
    </row>
    <row r="28" ht="16.35" customHeight="1" spans="1:8">
      <c r="A28" s="158" t="s">
        <v>84</v>
      </c>
      <c r="B28" s="160"/>
      <c r="C28" s="164" t="s">
        <v>85</v>
      </c>
      <c r="D28" s="167"/>
      <c r="E28" s="164"/>
      <c r="F28" s="164"/>
      <c r="G28" s="164"/>
      <c r="H28" s="162"/>
    </row>
    <row r="29" ht="16.35" customHeight="1" spans="1:8">
      <c r="A29" s="158" t="s">
        <v>86</v>
      </c>
      <c r="B29" s="160"/>
      <c r="C29" s="164" t="s">
        <v>87</v>
      </c>
      <c r="D29" s="167"/>
      <c r="E29" s="164"/>
      <c r="F29" s="164"/>
      <c r="G29" s="164"/>
      <c r="H29" s="162"/>
    </row>
    <row r="30" ht="16.35" customHeight="1" spans="1:8">
      <c r="A30" s="158" t="s">
        <v>88</v>
      </c>
      <c r="B30" s="160"/>
      <c r="C30" s="164" t="s">
        <v>89</v>
      </c>
      <c r="D30" s="167"/>
      <c r="E30" s="164"/>
      <c r="F30" s="164"/>
      <c r="G30" s="164"/>
      <c r="H30" s="162"/>
    </row>
    <row r="31" ht="16.35" customHeight="1" spans="1:8">
      <c r="A31" s="158" t="s">
        <v>90</v>
      </c>
      <c r="B31" s="160"/>
      <c r="C31" s="164" t="s">
        <v>91</v>
      </c>
      <c r="D31" s="167"/>
      <c r="E31" s="164"/>
      <c r="F31" s="164"/>
      <c r="G31" s="164"/>
      <c r="H31" s="162"/>
    </row>
    <row r="32" ht="16.35" customHeight="1" spans="1:8">
      <c r="A32" s="158" t="s">
        <v>92</v>
      </c>
      <c r="B32" s="160"/>
      <c r="C32" s="164" t="s">
        <v>93</v>
      </c>
      <c r="D32" s="167"/>
      <c r="E32" s="164"/>
      <c r="F32" s="164"/>
      <c r="G32" s="164"/>
      <c r="H32" s="162"/>
    </row>
    <row r="33" ht="16.35" customHeight="1" spans="1:8">
      <c r="A33" s="164"/>
      <c r="B33" s="164"/>
      <c r="C33" s="164" t="s">
        <v>94</v>
      </c>
      <c r="D33" s="167"/>
      <c r="E33" s="164"/>
      <c r="F33" s="164"/>
      <c r="G33" s="164"/>
      <c r="H33" s="164"/>
    </row>
    <row r="34" ht="16.35" customHeight="1" spans="1:8">
      <c r="A34" s="164"/>
      <c r="B34" s="164"/>
      <c r="C34" s="164" t="s">
        <v>95</v>
      </c>
      <c r="D34" s="167"/>
      <c r="E34" s="164"/>
      <c r="F34" s="164"/>
      <c r="G34" s="164"/>
      <c r="H34" s="164"/>
    </row>
    <row r="35" ht="16.35" customHeight="1" spans="1:8">
      <c r="A35" s="164"/>
      <c r="B35" s="164"/>
      <c r="C35" s="164" t="s">
        <v>96</v>
      </c>
      <c r="D35" s="167"/>
      <c r="E35" s="164"/>
      <c r="F35" s="164"/>
      <c r="G35" s="164"/>
      <c r="H35" s="164"/>
    </row>
    <row r="36" ht="16.35" customHeight="1" spans="1:8">
      <c r="A36" s="164"/>
      <c r="B36" s="164"/>
      <c r="C36" s="164"/>
      <c r="D36" s="164"/>
      <c r="E36" s="164"/>
      <c r="F36" s="164"/>
      <c r="G36" s="164"/>
      <c r="H36" s="164"/>
    </row>
    <row r="37" ht="16.35" customHeight="1" spans="1:8">
      <c r="A37" s="158" t="s">
        <v>97</v>
      </c>
      <c r="B37" s="160">
        <v>3722334.32</v>
      </c>
      <c r="C37" s="158" t="s">
        <v>98</v>
      </c>
      <c r="D37" s="160">
        <f>SUM(D6:D35)</f>
        <v>3722334.32</v>
      </c>
      <c r="E37" s="158" t="s">
        <v>98</v>
      </c>
      <c r="F37" s="160">
        <f>SUM(F6,F10)</f>
        <v>3722334.32</v>
      </c>
      <c r="G37" s="158" t="s">
        <v>98</v>
      </c>
      <c r="H37" s="160">
        <f>SUM(H6:H7)</f>
        <v>3722334.32</v>
      </c>
    </row>
    <row r="38" ht="16.35" customHeight="1" spans="1:8">
      <c r="A38" s="158" t="s">
        <v>99</v>
      </c>
      <c r="B38" s="160"/>
      <c r="C38" s="158" t="s">
        <v>100</v>
      </c>
      <c r="D38" s="160"/>
      <c r="E38" s="158" t="s">
        <v>100</v>
      </c>
      <c r="F38" s="160"/>
      <c r="G38" s="158" t="s">
        <v>100</v>
      </c>
      <c r="H38" s="160"/>
    </row>
    <row r="39" ht="16.35" customHeight="1" spans="1:8">
      <c r="A39" s="164"/>
      <c r="B39" s="162"/>
      <c r="C39" s="164"/>
      <c r="D39" s="162"/>
      <c r="E39" s="158"/>
      <c r="F39" s="160"/>
      <c r="G39" s="158"/>
      <c r="H39" s="160"/>
    </row>
    <row r="40" ht="16.35" customHeight="1" spans="1:8">
      <c r="A40" s="158" t="s">
        <v>101</v>
      </c>
      <c r="B40" s="160">
        <v>3722334.32</v>
      </c>
      <c r="C40" s="158" t="s">
        <v>102</v>
      </c>
      <c r="D40" s="160">
        <v>3722334.32</v>
      </c>
      <c r="E40" s="158" t="s">
        <v>102</v>
      </c>
      <c r="F40" s="160">
        <v>3722334.32</v>
      </c>
      <c r="G40" s="158" t="s">
        <v>102</v>
      </c>
      <c r="H40" s="160">
        <v>3722334.32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zoomScale="115" zoomScaleNormal="115" workbookViewId="0">
      <selection activeCell="E19" sqref="E19"/>
    </sheetView>
  </sheetViews>
  <sheetFormatPr defaultColWidth="10" defaultRowHeight="13.5"/>
  <cols>
    <col min="1" max="1" width="11.5" customWidth="1"/>
    <col min="2" max="2" width="25.25" customWidth="1"/>
    <col min="3" max="3" width="14" customWidth="1"/>
    <col min="4" max="4" width="10.625" customWidth="1"/>
    <col min="5" max="5" width="10.25" customWidth="1"/>
    <col min="6" max="6" width="8.75" customWidth="1"/>
    <col min="7" max="8" width="7.75" customWidth="1"/>
    <col min="9" max="9" width="8.25" customWidth="1"/>
    <col min="10" max="10" width="8.625" customWidth="1"/>
    <col min="11" max="11" width="9" customWidth="1"/>
    <col min="12" max="12" width="8.5" customWidth="1"/>
    <col min="13" max="14" width="7.75" customWidth="1"/>
    <col min="15" max="15" width="8.625" customWidth="1"/>
    <col min="16" max="19" width="7.75" customWidth="1"/>
    <col min="20" max="21" width="9.75" customWidth="1"/>
  </cols>
  <sheetData>
    <row r="1" ht="16.35" customHeight="1" spans="18:19">
      <c r="R1" s="135" t="s">
        <v>226</v>
      </c>
      <c r="S1" s="135"/>
    </row>
    <row r="2" ht="50.1" customHeight="1" spans="1:19">
      <c r="A2" s="223" t="s">
        <v>227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ht="24.2" customHeight="1" spans="1:19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63" t="s">
        <v>2</v>
      </c>
      <c r="S3" s="163"/>
    </row>
    <row r="4" ht="26.65" customHeight="1" spans="1:19">
      <c r="A4" s="126" t="s">
        <v>220</v>
      </c>
      <c r="B4" s="131" t="s">
        <v>132</v>
      </c>
      <c r="C4" s="131" t="s">
        <v>188</v>
      </c>
      <c r="D4" s="131" t="s">
        <v>228</v>
      </c>
      <c r="E4" s="131"/>
      <c r="F4" s="131"/>
      <c r="G4" s="131"/>
      <c r="H4" s="131"/>
      <c r="I4" s="131" t="s">
        <v>229</v>
      </c>
      <c r="J4" s="131"/>
      <c r="K4" s="131"/>
      <c r="L4" s="131"/>
      <c r="M4" s="131"/>
      <c r="N4" s="131"/>
      <c r="O4" s="131" t="s">
        <v>223</v>
      </c>
      <c r="P4" s="131" t="s">
        <v>230</v>
      </c>
      <c r="Q4" s="131"/>
      <c r="R4" s="131"/>
      <c r="S4" s="131"/>
    </row>
    <row r="5" ht="56.1" customHeight="1" spans="1:19">
      <c r="A5" s="144"/>
      <c r="B5" s="126"/>
      <c r="C5" s="126"/>
      <c r="D5" s="126" t="s">
        <v>107</v>
      </c>
      <c r="E5" s="126" t="s">
        <v>231</v>
      </c>
      <c r="F5" s="126" t="s">
        <v>232</v>
      </c>
      <c r="G5" s="126" t="s">
        <v>233</v>
      </c>
      <c r="H5" s="126" t="s">
        <v>234</v>
      </c>
      <c r="I5" s="126" t="s">
        <v>107</v>
      </c>
      <c r="J5" s="126" t="s">
        <v>235</v>
      </c>
      <c r="K5" s="126" t="s">
        <v>236</v>
      </c>
      <c r="L5" s="126" t="s">
        <v>237</v>
      </c>
      <c r="M5" s="126" t="s">
        <v>238</v>
      </c>
      <c r="N5" s="126" t="s">
        <v>239</v>
      </c>
      <c r="O5" s="126"/>
      <c r="P5" s="126" t="s">
        <v>107</v>
      </c>
      <c r="Q5" s="126" t="s">
        <v>240</v>
      </c>
      <c r="R5" s="126" t="s">
        <v>241</v>
      </c>
      <c r="S5" s="126" t="s">
        <v>224</v>
      </c>
    </row>
    <row r="6" ht="24" customHeight="1" spans="1:19">
      <c r="A6" s="188"/>
      <c r="B6" s="188" t="s">
        <v>107</v>
      </c>
      <c r="C6" s="185">
        <f t="shared" ref="C6:G7" si="0">C7</f>
        <v>2393647.32</v>
      </c>
      <c r="D6" s="209">
        <f t="shared" si="0"/>
        <v>1636029</v>
      </c>
      <c r="E6" s="209">
        <f t="shared" si="0"/>
        <v>1040220</v>
      </c>
      <c r="F6" s="209">
        <f t="shared" si="0"/>
        <v>509124</v>
      </c>
      <c r="G6" s="209">
        <f t="shared" si="0"/>
        <v>86685</v>
      </c>
      <c r="H6" s="209"/>
      <c r="I6" s="209">
        <f t="shared" ref="I6:L7" si="1">I7</f>
        <v>527568.24</v>
      </c>
      <c r="J6" s="209">
        <f t="shared" si="1"/>
        <v>247895.04</v>
      </c>
      <c r="K6" s="209">
        <f t="shared" si="1"/>
        <v>123947.52</v>
      </c>
      <c r="L6" s="209">
        <f t="shared" si="1"/>
        <v>131694.24</v>
      </c>
      <c r="M6" s="209"/>
      <c r="N6" s="209">
        <f t="shared" ref="N6:P7" si="2">N7</f>
        <v>24031.44</v>
      </c>
      <c r="O6" s="209">
        <f t="shared" si="2"/>
        <v>185921.28</v>
      </c>
      <c r="P6" s="209">
        <f t="shared" si="2"/>
        <v>44128.8</v>
      </c>
      <c r="Q6" s="209"/>
      <c r="R6" s="209"/>
      <c r="S6" s="209">
        <f>S7</f>
        <v>44128.8</v>
      </c>
    </row>
    <row r="7" ht="24" customHeight="1" spans="1:19">
      <c r="A7" s="70" t="s">
        <v>125</v>
      </c>
      <c r="B7" s="71" t="s">
        <v>126</v>
      </c>
      <c r="C7" s="185">
        <f t="shared" si="0"/>
        <v>2393647.32</v>
      </c>
      <c r="D7" s="209">
        <f t="shared" si="0"/>
        <v>1636029</v>
      </c>
      <c r="E7" s="209">
        <f t="shared" si="0"/>
        <v>1040220</v>
      </c>
      <c r="F7" s="209">
        <f t="shared" si="0"/>
        <v>509124</v>
      </c>
      <c r="G7" s="209">
        <f t="shared" si="0"/>
        <v>86685</v>
      </c>
      <c r="H7" s="209"/>
      <c r="I7" s="209">
        <f t="shared" si="1"/>
        <v>527568.24</v>
      </c>
      <c r="J7" s="209">
        <f t="shared" si="1"/>
        <v>247895.04</v>
      </c>
      <c r="K7" s="209">
        <f t="shared" si="1"/>
        <v>123947.52</v>
      </c>
      <c r="L7" s="209">
        <f t="shared" si="1"/>
        <v>131694.24</v>
      </c>
      <c r="M7" s="209"/>
      <c r="N7" s="209">
        <f t="shared" si="2"/>
        <v>24031.44</v>
      </c>
      <c r="O7" s="209">
        <f t="shared" si="2"/>
        <v>185921.28</v>
      </c>
      <c r="P7" s="209">
        <f t="shared" si="2"/>
        <v>44128.8</v>
      </c>
      <c r="Q7" s="209"/>
      <c r="R7" s="209"/>
      <c r="S7" s="209">
        <f>S8</f>
        <v>44128.8</v>
      </c>
    </row>
    <row r="8" ht="24" customHeight="1" spans="1:19">
      <c r="A8" s="186" t="s">
        <v>127</v>
      </c>
      <c r="B8" s="187" t="s">
        <v>138</v>
      </c>
      <c r="C8" s="185">
        <f>D8+I8+O8+P8</f>
        <v>2393647.32</v>
      </c>
      <c r="D8" s="185">
        <f>SUM(E8:H8)</f>
        <v>1636029</v>
      </c>
      <c r="E8" s="185">
        <v>1040220</v>
      </c>
      <c r="F8" s="185">
        <v>509124</v>
      </c>
      <c r="G8" s="185">
        <v>86685</v>
      </c>
      <c r="H8" s="209"/>
      <c r="I8" s="185">
        <f>SUM(J8:N8)</f>
        <v>527568.24</v>
      </c>
      <c r="J8" s="185">
        <v>247895.04</v>
      </c>
      <c r="K8" s="185">
        <v>123947.52</v>
      </c>
      <c r="L8" s="185">
        <v>131694.24</v>
      </c>
      <c r="M8" s="185"/>
      <c r="N8" s="185">
        <v>24031.44</v>
      </c>
      <c r="O8" s="185">
        <v>185921.28</v>
      </c>
      <c r="P8" s="185">
        <v>44128.8</v>
      </c>
      <c r="Q8" s="185"/>
      <c r="R8" s="185"/>
      <c r="S8" s="185">
        <v>44128.8</v>
      </c>
    </row>
    <row r="9" s="215" customFormat="1" ht="24" customHeight="1" spans="1:19">
      <c r="A9" s="186">
        <v>201</v>
      </c>
      <c r="B9" s="188" t="s">
        <v>139</v>
      </c>
      <c r="C9" s="185">
        <f>C10</f>
        <v>1680157.8</v>
      </c>
      <c r="D9" s="185">
        <f>SUM(E9:H9)</f>
        <v>1636029</v>
      </c>
      <c r="E9" s="185">
        <v>1040220</v>
      </c>
      <c r="F9" s="185">
        <v>509124</v>
      </c>
      <c r="G9" s="185">
        <v>86685</v>
      </c>
      <c r="H9" s="220"/>
      <c r="I9" s="209"/>
      <c r="J9" s="220"/>
      <c r="K9" s="220"/>
      <c r="L9" s="220"/>
      <c r="M9" s="220"/>
      <c r="N9" s="220"/>
      <c r="O9" s="220"/>
      <c r="P9" s="185">
        <v>44128.8</v>
      </c>
      <c r="Q9" s="185"/>
      <c r="R9" s="185"/>
      <c r="S9" s="185">
        <v>44128.8</v>
      </c>
    </row>
    <row r="10" ht="24" customHeight="1" spans="1:19">
      <c r="A10" s="75" t="s">
        <v>140</v>
      </c>
      <c r="B10" s="190" t="s">
        <v>141</v>
      </c>
      <c r="C10" s="191">
        <f>D10+P10</f>
        <v>1680157.8</v>
      </c>
      <c r="D10" s="191">
        <f>SUM(E10:H10)</f>
        <v>1636029</v>
      </c>
      <c r="E10" s="191">
        <v>1040220</v>
      </c>
      <c r="F10" s="191">
        <v>509124</v>
      </c>
      <c r="G10" s="191">
        <v>86685</v>
      </c>
      <c r="H10" s="191"/>
      <c r="I10" s="191"/>
      <c r="J10" s="191"/>
      <c r="K10" s="191"/>
      <c r="L10" s="191"/>
      <c r="M10" s="191"/>
      <c r="N10" s="191"/>
      <c r="O10" s="191"/>
      <c r="P10" s="191">
        <v>44128.8</v>
      </c>
      <c r="Q10" s="191"/>
      <c r="R10" s="191"/>
      <c r="S10" s="191">
        <v>44128.8</v>
      </c>
    </row>
    <row r="11" ht="24" customHeight="1" spans="1:19">
      <c r="A11" s="73" t="s">
        <v>142</v>
      </c>
      <c r="B11" s="74" t="s">
        <v>143</v>
      </c>
      <c r="C11" s="191">
        <f>D11+P11</f>
        <v>1680157.8</v>
      </c>
      <c r="D11" s="191">
        <f>SUM(E11:H11)</f>
        <v>1636029</v>
      </c>
      <c r="E11" s="191">
        <v>1040220</v>
      </c>
      <c r="F11" s="191">
        <v>509124</v>
      </c>
      <c r="G11" s="191">
        <v>86685</v>
      </c>
      <c r="H11" s="191"/>
      <c r="I11" s="191"/>
      <c r="J11" s="191"/>
      <c r="K11" s="191"/>
      <c r="L11" s="191"/>
      <c r="M11" s="191"/>
      <c r="N11" s="191"/>
      <c r="O11" s="191"/>
      <c r="P11" s="191">
        <v>44128.8</v>
      </c>
      <c r="Q11" s="191"/>
      <c r="R11" s="191"/>
      <c r="S11" s="191">
        <v>44128.8</v>
      </c>
    </row>
    <row r="12" s="215" customFormat="1" ht="24" customHeight="1" spans="1:19">
      <c r="A12" s="193" t="s">
        <v>215</v>
      </c>
      <c r="B12" s="187" t="s">
        <v>147</v>
      </c>
      <c r="C12" s="185">
        <f>C13+C16</f>
        <v>395874</v>
      </c>
      <c r="D12" s="185">
        <f t="shared" ref="D12:D17" si="3">I12</f>
        <v>395874</v>
      </c>
      <c r="E12" s="185"/>
      <c r="F12" s="185"/>
      <c r="G12" s="185"/>
      <c r="H12" s="185"/>
      <c r="I12" s="185">
        <f t="shared" ref="I12:I17" si="4">SUM(J12:N12)</f>
        <v>395874</v>
      </c>
      <c r="J12" s="185">
        <v>247895.04</v>
      </c>
      <c r="K12" s="185">
        <v>123947.52</v>
      </c>
      <c r="L12" s="185"/>
      <c r="M12" s="185"/>
      <c r="N12" s="185">
        <v>24031.44</v>
      </c>
      <c r="O12" s="185"/>
      <c r="P12" s="185"/>
      <c r="Q12" s="185"/>
      <c r="R12" s="185"/>
      <c r="S12" s="185"/>
    </row>
    <row r="13" ht="24" customHeight="1" spans="1:19">
      <c r="A13" s="75" t="s">
        <v>148</v>
      </c>
      <c r="B13" s="192" t="s">
        <v>149</v>
      </c>
      <c r="C13" s="191">
        <f>SUM(C14:C15)</f>
        <v>371842.56</v>
      </c>
      <c r="D13" s="191">
        <f t="shared" si="3"/>
        <v>371842.56</v>
      </c>
      <c r="E13" s="191"/>
      <c r="F13" s="191"/>
      <c r="G13" s="191"/>
      <c r="H13" s="191"/>
      <c r="I13" s="191">
        <f t="shared" si="4"/>
        <v>371842.56</v>
      </c>
      <c r="J13" s="191">
        <v>247895.04</v>
      </c>
      <c r="K13" s="191">
        <v>123947.52</v>
      </c>
      <c r="L13" s="191"/>
      <c r="M13" s="191"/>
      <c r="N13" s="191"/>
      <c r="O13" s="191"/>
      <c r="P13" s="191"/>
      <c r="Q13" s="191"/>
      <c r="R13" s="191"/>
      <c r="S13" s="191"/>
    </row>
    <row r="14" ht="24" customHeight="1" spans="1:19">
      <c r="A14" s="73" t="s">
        <v>150</v>
      </c>
      <c r="B14" s="190" t="s">
        <v>151</v>
      </c>
      <c r="C14" s="191">
        <v>247895.04</v>
      </c>
      <c r="D14" s="191">
        <f t="shared" si="3"/>
        <v>247895.04</v>
      </c>
      <c r="E14" s="191"/>
      <c r="F14" s="191"/>
      <c r="G14" s="191"/>
      <c r="H14" s="191"/>
      <c r="I14" s="191">
        <f t="shared" si="4"/>
        <v>247895.04</v>
      </c>
      <c r="J14" s="191">
        <v>247895.04</v>
      </c>
      <c r="K14" s="191"/>
      <c r="L14" s="191"/>
      <c r="M14" s="191"/>
      <c r="N14" s="191"/>
      <c r="O14" s="191"/>
      <c r="P14" s="191"/>
      <c r="Q14" s="191"/>
      <c r="R14" s="191"/>
      <c r="S14" s="191"/>
    </row>
    <row r="15" ht="24" customHeight="1" spans="1:19">
      <c r="A15" s="73" t="s">
        <v>152</v>
      </c>
      <c r="B15" s="190" t="s">
        <v>153</v>
      </c>
      <c r="C15" s="191">
        <v>123947.52</v>
      </c>
      <c r="D15" s="191">
        <f t="shared" si="3"/>
        <v>123947.52</v>
      </c>
      <c r="E15" s="191"/>
      <c r="F15" s="191"/>
      <c r="G15" s="191"/>
      <c r="H15" s="191"/>
      <c r="I15" s="191">
        <f t="shared" si="4"/>
        <v>123947.52</v>
      </c>
      <c r="J15" s="191"/>
      <c r="K15" s="191">
        <v>123947.52</v>
      </c>
      <c r="L15" s="191"/>
      <c r="M15" s="191"/>
      <c r="N15" s="191"/>
      <c r="O15" s="191"/>
      <c r="P15" s="191"/>
      <c r="Q15" s="191"/>
      <c r="R15" s="191"/>
      <c r="S15" s="191"/>
    </row>
    <row r="16" ht="24" customHeight="1" spans="1:19">
      <c r="A16" s="194" t="s">
        <v>154</v>
      </c>
      <c r="B16" s="74" t="s">
        <v>155</v>
      </c>
      <c r="C16" s="191">
        <v>24031.44</v>
      </c>
      <c r="D16" s="191">
        <f t="shared" si="3"/>
        <v>24031.44</v>
      </c>
      <c r="E16" s="191"/>
      <c r="F16" s="191"/>
      <c r="G16" s="191"/>
      <c r="H16" s="191"/>
      <c r="I16" s="191">
        <f t="shared" si="4"/>
        <v>24031.44</v>
      </c>
      <c r="J16" s="191"/>
      <c r="K16" s="191"/>
      <c r="L16" s="191"/>
      <c r="M16" s="191"/>
      <c r="N16" s="191">
        <v>24031.44</v>
      </c>
      <c r="O16" s="191"/>
      <c r="P16" s="191"/>
      <c r="Q16" s="191"/>
      <c r="R16" s="191"/>
      <c r="S16" s="191"/>
    </row>
    <row r="17" ht="24" customHeight="1" spans="1:19">
      <c r="A17" s="73" t="s">
        <v>156</v>
      </c>
      <c r="B17" s="190" t="s">
        <v>157</v>
      </c>
      <c r="C17" s="191">
        <v>24031.44</v>
      </c>
      <c r="D17" s="191">
        <f t="shared" si="3"/>
        <v>24031.44</v>
      </c>
      <c r="E17" s="191"/>
      <c r="F17" s="191"/>
      <c r="G17" s="191"/>
      <c r="H17" s="191"/>
      <c r="I17" s="191">
        <f t="shared" si="4"/>
        <v>24031.44</v>
      </c>
      <c r="J17" s="191"/>
      <c r="K17" s="191"/>
      <c r="L17" s="191"/>
      <c r="M17" s="191"/>
      <c r="N17" s="191">
        <v>24031.44</v>
      </c>
      <c r="O17" s="191"/>
      <c r="P17" s="191"/>
      <c r="Q17" s="191"/>
      <c r="R17" s="191"/>
      <c r="S17" s="191"/>
    </row>
    <row r="18" s="215" customFormat="1" ht="24" customHeight="1" spans="1:19">
      <c r="A18" s="186" t="s">
        <v>158</v>
      </c>
      <c r="B18" s="71" t="s">
        <v>159</v>
      </c>
      <c r="C18" s="185">
        <v>131694.24</v>
      </c>
      <c r="D18" s="185">
        <f>L18</f>
        <v>131694.24</v>
      </c>
      <c r="E18" s="185"/>
      <c r="F18" s="185"/>
      <c r="G18" s="185"/>
      <c r="H18" s="185"/>
      <c r="I18" s="185"/>
      <c r="J18" s="185"/>
      <c r="K18" s="185"/>
      <c r="L18" s="185">
        <v>131694.24</v>
      </c>
      <c r="M18" s="185"/>
      <c r="N18" s="185"/>
      <c r="O18" s="185"/>
      <c r="P18" s="185"/>
      <c r="Q18" s="185"/>
      <c r="R18" s="185"/>
      <c r="S18" s="185"/>
    </row>
    <row r="19" ht="24" customHeight="1" spans="1:19">
      <c r="A19" s="194" t="s">
        <v>160</v>
      </c>
      <c r="B19" s="190" t="s">
        <v>161</v>
      </c>
      <c r="C19" s="191">
        <v>131694.24</v>
      </c>
      <c r="D19" s="191">
        <f>L19</f>
        <v>131694.24</v>
      </c>
      <c r="E19" s="191"/>
      <c r="F19" s="191"/>
      <c r="G19" s="191"/>
      <c r="H19" s="191"/>
      <c r="I19" s="191"/>
      <c r="J19" s="191"/>
      <c r="K19" s="191"/>
      <c r="L19" s="191">
        <v>131694.24</v>
      </c>
      <c r="M19" s="191"/>
      <c r="N19" s="191"/>
      <c r="O19" s="191"/>
      <c r="P19" s="191"/>
      <c r="Q19" s="191"/>
      <c r="R19" s="191"/>
      <c r="S19" s="191"/>
    </row>
    <row r="20" ht="24" customHeight="1" spans="1:19">
      <c r="A20" s="194" t="s">
        <v>162</v>
      </c>
      <c r="B20" s="74" t="s">
        <v>163</v>
      </c>
      <c r="C20" s="191">
        <v>131694.24</v>
      </c>
      <c r="D20" s="191">
        <f>L20</f>
        <v>131694.24</v>
      </c>
      <c r="E20" s="191"/>
      <c r="F20" s="191"/>
      <c r="G20" s="191"/>
      <c r="H20" s="191"/>
      <c r="I20" s="191"/>
      <c r="J20" s="191"/>
      <c r="K20" s="191"/>
      <c r="L20" s="191">
        <v>131694.24</v>
      </c>
      <c r="M20" s="191"/>
      <c r="N20" s="191"/>
      <c r="O20" s="191"/>
      <c r="P20" s="191"/>
      <c r="Q20" s="191"/>
      <c r="R20" s="191"/>
      <c r="S20" s="191"/>
    </row>
    <row r="21" s="215" customFormat="1" ht="24" customHeight="1" spans="1:19">
      <c r="A21" s="195">
        <v>221</v>
      </c>
      <c r="B21" s="71" t="s">
        <v>164</v>
      </c>
      <c r="C21" s="185">
        <v>185921.28</v>
      </c>
      <c r="D21" s="185">
        <f>O21</f>
        <v>185921.28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>
        <v>185921.28</v>
      </c>
      <c r="P21" s="185"/>
      <c r="Q21" s="185"/>
      <c r="R21" s="185"/>
      <c r="S21" s="185"/>
    </row>
    <row r="22" ht="24" customHeight="1" spans="1:19">
      <c r="A22" s="196" t="s">
        <v>165</v>
      </c>
      <c r="B22" s="190" t="s">
        <v>166</v>
      </c>
      <c r="C22" s="191">
        <v>185921.28</v>
      </c>
      <c r="D22" s="191">
        <f>O22</f>
        <v>185921.28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>
        <v>185921.28</v>
      </c>
      <c r="P22" s="191"/>
      <c r="Q22" s="191"/>
      <c r="R22" s="191"/>
      <c r="S22" s="191"/>
    </row>
    <row r="23" ht="24" customHeight="1" spans="1:19">
      <c r="A23" s="197" t="s">
        <v>167</v>
      </c>
      <c r="B23" s="190" t="s">
        <v>168</v>
      </c>
      <c r="C23" s="191">
        <v>185921.28</v>
      </c>
      <c r="D23" s="191">
        <f>O23</f>
        <v>185921.28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>
        <v>185921.28</v>
      </c>
      <c r="P23" s="191"/>
      <c r="Q23" s="191"/>
      <c r="R23" s="191"/>
      <c r="S23" s="191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I27" sqref="I27"/>
    </sheetView>
  </sheetViews>
  <sheetFormatPr defaultColWidth="10" defaultRowHeight="13.5" outlineLevelCol="7"/>
  <cols>
    <col min="1" max="1" width="12.5" customWidth="1"/>
    <col min="2" max="2" width="29.875" customWidth="1"/>
    <col min="3" max="3" width="16.375" customWidth="1"/>
    <col min="4" max="4" width="13.375" customWidth="1"/>
    <col min="5" max="5" width="11.125" customWidth="1"/>
    <col min="6" max="6" width="12.125" customWidth="1"/>
    <col min="7" max="7" width="12" customWidth="1"/>
    <col min="8" max="8" width="11.5" customWidth="1"/>
    <col min="9" max="10" width="9.75" customWidth="1"/>
  </cols>
  <sheetData>
    <row r="1" ht="16.35" customHeight="1" spans="8:8">
      <c r="H1" s="135" t="s">
        <v>242</v>
      </c>
    </row>
    <row r="2" ht="46.5" customHeight="1" spans="1:8">
      <c r="A2" s="142" t="s">
        <v>243</v>
      </c>
      <c r="B2" s="142"/>
      <c r="C2" s="142"/>
      <c r="D2" s="142"/>
      <c r="E2" s="142"/>
      <c r="F2" s="142"/>
      <c r="G2" s="142"/>
      <c r="H2" s="142"/>
    </row>
    <row r="3" ht="18.2" customHeight="1" spans="1:8">
      <c r="A3" s="157"/>
      <c r="B3" s="157"/>
      <c r="C3" s="157"/>
      <c r="D3" s="157"/>
      <c r="E3" s="157"/>
      <c r="F3" s="157"/>
      <c r="G3" s="163" t="s">
        <v>2</v>
      </c>
      <c r="H3" s="163"/>
    </row>
    <row r="4" ht="23.25" customHeight="1" spans="1:8">
      <c r="A4" s="131" t="s">
        <v>131</v>
      </c>
      <c r="B4" s="131" t="s">
        <v>132</v>
      </c>
      <c r="C4" s="131" t="s">
        <v>244</v>
      </c>
      <c r="D4" s="131" t="s">
        <v>245</v>
      </c>
      <c r="E4" s="131" t="s">
        <v>246</v>
      </c>
      <c r="F4" s="131" t="s">
        <v>247</v>
      </c>
      <c r="G4" s="131" t="s">
        <v>248</v>
      </c>
      <c r="H4" s="131" t="s">
        <v>249</v>
      </c>
    </row>
    <row r="5" ht="23.25" customHeight="1" spans="1:8">
      <c r="A5" s="131"/>
      <c r="B5" s="131"/>
      <c r="C5" s="131"/>
      <c r="D5" s="131"/>
      <c r="E5" s="131"/>
      <c r="F5" s="131"/>
      <c r="G5" s="131"/>
      <c r="H5" s="131"/>
    </row>
    <row r="6" ht="22.9" customHeight="1" spans="1:8">
      <c r="A6" s="212"/>
      <c r="B6" s="212" t="s">
        <v>107</v>
      </c>
      <c r="C6" s="208">
        <v>0</v>
      </c>
      <c r="D6" s="208"/>
      <c r="E6" s="208"/>
      <c r="F6" s="208"/>
      <c r="G6" s="208"/>
      <c r="H6" s="208"/>
    </row>
    <row r="7" ht="23.25" customHeight="1" spans="1:8">
      <c r="A7" s="70" t="s">
        <v>125</v>
      </c>
      <c r="B7" s="71" t="s">
        <v>126</v>
      </c>
      <c r="C7" s="209">
        <v>0</v>
      </c>
      <c r="D7" s="208"/>
      <c r="E7" s="208"/>
      <c r="F7" s="208"/>
      <c r="G7" s="208"/>
      <c r="H7" s="208"/>
    </row>
    <row r="8" ht="23.25" customHeight="1" spans="1:8">
      <c r="A8" s="186" t="s">
        <v>127</v>
      </c>
      <c r="B8" s="187" t="s">
        <v>138</v>
      </c>
      <c r="C8" s="209">
        <v>0</v>
      </c>
      <c r="D8" s="208"/>
      <c r="E8" s="208"/>
      <c r="F8" s="208"/>
      <c r="G8" s="208"/>
      <c r="H8" s="208"/>
    </row>
    <row r="9" ht="23.25" customHeight="1" spans="1:8">
      <c r="A9" s="73"/>
      <c r="B9" s="192"/>
      <c r="C9" s="211"/>
      <c r="D9" s="210"/>
      <c r="E9" s="210"/>
      <c r="F9" s="210"/>
      <c r="G9" s="210"/>
      <c r="H9" s="210"/>
    </row>
    <row r="10" ht="23.25" customHeight="1" spans="1:8">
      <c r="A10" s="221"/>
      <c r="B10" s="222"/>
      <c r="C10" s="72"/>
      <c r="D10" s="72"/>
      <c r="E10" s="72"/>
      <c r="F10" s="72"/>
      <c r="G10" s="72"/>
      <c r="H10" s="72"/>
    </row>
    <row r="11" ht="23.25" customHeight="1" spans="1:8">
      <c r="A11" s="221"/>
      <c r="B11" s="222"/>
      <c r="C11" s="72"/>
      <c r="D11" s="72"/>
      <c r="E11" s="72"/>
      <c r="F11" s="72"/>
      <c r="G11" s="72"/>
      <c r="H11" s="72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X23" sqref="W23:X23"/>
    </sheetView>
  </sheetViews>
  <sheetFormatPr defaultColWidth="10" defaultRowHeight="13.5"/>
  <cols>
    <col min="1" max="1" width="9.75" customWidth="1"/>
    <col min="2" max="2" width="20.125" customWidth="1"/>
    <col min="3" max="15" width="7.75" customWidth="1"/>
    <col min="16" max="17" width="9.75" customWidth="1"/>
  </cols>
  <sheetData>
    <row r="1" ht="16.35" customHeight="1" spans="14:15">
      <c r="N1" s="135" t="s">
        <v>250</v>
      </c>
      <c r="O1" s="135"/>
    </row>
    <row r="2" ht="40.5" customHeight="1" spans="1:15">
      <c r="A2" s="142" t="s">
        <v>251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ht="24.2" customHeight="1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63" t="s">
        <v>2</v>
      </c>
      <c r="O3" s="163"/>
    </row>
    <row r="4" ht="24.2" customHeight="1" spans="1:15">
      <c r="A4" s="131" t="s">
        <v>131</v>
      </c>
      <c r="B4" s="131" t="s">
        <v>132</v>
      </c>
      <c r="C4" s="131" t="s">
        <v>244</v>
      </c>
      <c r="D4" s="131" t="s">
        <v>252</v>
      </c>
      <c r="E4" s="131" t="s">
        <v>253</v>
      </c>
      <c r="F4" s="131" t="s">
        <v>254</v>
      </c>
      <c r="G4" s="131" t="s">
        <v>255</v>
      </c>
      <c r="H4" s="131" t="s">
        <v>256</v>
      </c>
      <c r="I4" s="131" t="s">
        <v>257</v>
      </c>
      <c r="J4" s="131" t="s">
        <v>258</v>
      </c>
      <c r="K4" s="131" t="s">
        <v>246</v>
      </c>
      <c r="L4" s="131" t="s">
        <v>259</v>
      </c>
      <c r="M4" s="131" t="s">
        <v>260</v>
      </c>
      <c r="N4" s="131" t="s">
        <v>247</v>
      </c>
      <c r="O4" s="131" t="s">
        <v>249</v>
      </c>
    </row>
    <row r="5" ht="21.6" customHeight="1" spans="1: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ht="22.9" customHeight="1" spans="1:15">
      <c r="A6" s="212"/>
      <c r="B6" s="212" t="s">
        <v>107</v>
      </c>
      <c r="C6" s="208">
        <v>0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ht="23.25" customHeight="1" spans="1:15">
      <c r="A7" s="70" t="s">
        <v>125</v>
      </c>
      <c r="B7" s="71" t="s">
        <v>126</v>
      </c>
      <c r="C7" s="209">
        <v>0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ht="23.25" customHeight="1" spans="1:15">
      <c r="A8" s="186" t="s">
        <v>127</v>
      </c>
      <c r="B8" s="187" t="s">
        <v>138</v>
      </c>
      <c r="C8" s="209"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ht="23.25" customHeight="1" spans="1:15">
      <c r="A9" s="73"/>
      <c r="B9" s="192"/>
      <c r="C9" s="211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ht="23.25" customHeight="1" spans="1:15">
      <c r="A10" s="221"/>
      <c r="B10" s="22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23.25" customHeight="1" spans="1:15">
      <c r="A11" s="221"/>
      <c r="B11" s="22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115" zoomScaleNormal="115" workbookViewId="0">
      <selection activeCell="I24" sqref="I24"/>
    </sheetView>
  </sheetViews>
  <sheetFormatPr defaultColWidth="10" defaultRowHeight="13.5"/>
  <cols>
    <col min="1" max="1" width="9.625" customWidth="1"/>
    <col min="2" max="2" width="18.75" customWidth="1"/>
    <col min="3" max="3" width="9.625" customWidth="1"/>
    <col min="4" max="4" width="9" customWidth="1"/>
    <col min="5" max="5" width="8.5" customWidth="1"/>
    <col min="6" max="6" width="8.375" customWidth="1"/>
    <col min="7" max="9" width="7.125" customWidth="1"/>
    <col min="10" max="10" width="8.75" customWidth="1"/>
    <col min="11" max="12" width="7.125" customWidth="1"/>
    <col min="13" max="13" width="8.125" customWidth="1"/>
    <col min="14" max="14" width="8.25" customWidth="1"/>
    <col min="15" max="15" width="8.5" customWidth="1"/>
    <col min="16" max="17" width="7.125" customWidth="1"/>
    <col min="18" max="19" width="9.75" customWidth="1"/>
  </cols>
  <sheetData>
    <row r="1" ht="16.35" customHeight="1" spans="16:17">
      <c r="P1" s="135" t="s">
        <v>261</v>
      </c>
      <c r="Q1" s="135"/>
    </row>
    <row r="2" ht="36.2" customHeight="1" spans="1:17">
      <c r="A2" s="142" t="s">
        <v>262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24.2" customHeight="1" spans="1:17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3" t="s">
        <v>2</v>
      </c>
      <c r="Q3" s="163"/>
    </row>
    <row r="4" ht="28.5" customHeight="1" spans="1:17">
      <c r="A4" s="131" t="s">
        <v>131</v>
      </c>
      <c r="B4" s="131" t="s">
        <v>132</v>
      </c>
      <c r="C4" s="131" t="s">
        <v>244</v>
      </c>
      <c r="D4" s="131" t="s">
        <v>173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 t="s">
        <v>176</v>
      </c>
      <c r="P4" s="131"/>
      <c r="Q4" s="131"/>
    </row>
    <row r="5" ht="36.2" customHeight="1" spans="1:17">
      <c r="A5" s="126"/>
      <c r="B5" s="126"/>
      <c r="C5" s="126"/>
      <c r="D5" s="126" t="s">
        <v>107</v>
      </c>
      <c r="E5" s="126" t="s">
        <v>263</v>
      </c>
      <c r="F5" s="126" t="s">
        <v>264</v>
      </c>
      <c r="G5" s="126" t="s">
        <v>265</v>
      </c>
      <c r="H5" s="126" t="s">
        <v>266</v>
      </c>
      <c r="I5" s="126" t="s">
        <v>267</v>
      </c>
      <c r="J5" s="126" t="s">
        <v>268</v>
      </c>
      <c r="K5" s="126" t="s">
        <v>269</v>
      </c>
      <c r="L5" s="126" t="s">
        <v>270</v>
      </c>
      <c r="M5" s="126" t="s">
        <v>271</v>
      </c>
      <c r="N5" s="126" t="s">
        <v>272</v>
      </c>
      <c r="O5" s="126" t="s">
        <v>107</v>
      </c>
      <c r="P5" s="126" t="s">
        <v>214</v>
      </c>
      <c r="Q5" s="126" t="s">
        <v>225</v>
      </c>
    </row>
    <row r="6" ht="23.25" customHeight="1" spans="1:17">
      <c r="A6" s="188"/>
      <c r="B6" s="188" t="s">
        <v>107</v>
      </c>
      <c r="C6" s="220">
        <v>578687</v>
      </c>
      <c r="D6" s="220">
        <v>578687</v>
      </c>
      <c r="E6" s="220">
        <v>345487</v>
      </c>
      <c r="F6" s="220">
        <v>44000</v>
      </c>
      <c r="G6" s="220"/>
      <c r="H6" s="220"/>
      <c r="I6" s="220"/>
      <c r="J6" s="220">
        <v>22000</v>
      </c>
      <c r="K6" s="220"/>
      <c r="L6" s="220"/>
      <c r="M6" s="220">
        <v>22000</v>
      </c>
      <c r="N6" s="220">
        <v>145200</v>
      </c>
      <c r="O6" s="220"/>
      <c r="P6" s="220"/>
      <c r="Q6" s="220"/>
    </row>
    <row r="7" ht="23.25" customHeight="1" spans="1:17">
      <c r="A7" s="70" t="s">
        <v>125</v>
      </c>
      <c r="B7" s="71" t="s">
        <v>126</v>
      </c>
      <c r="C7" s="220">
        <v>578687</v>
      </c>
      <c r="D7" s="220">
        <v>578687</v>
      </c>
      <c r="E7" s="220">
        <v>345487</v>
      </c>
      <c r="F7" s="220">
        <v>44000</v>
      </c>
      <c r="G7" s="220"/>
      <c r="H7" s="220"/>
      <c r="I7" s="220"/>
      <c r="J7" s="220">
        <v>22000</v>
      </c>
      <c r="K7" s="220"/>
      <c r="L7" s="220"/>
      <c r="M7" s="220">
        <v>22000</v>
      </c>
      <c r="N7" s="220">
        <v>145200</v>
      </c>
      <c r="O7" s="220"/>
      <c r="P7" s="220"/>
      <c r="Q7" s="220"/>
    </row>
    <row r="8" ht="23.25" customHeight="1" spans="1:17">
      <c r="A8" s="186" t="s">
        <v>127</v>
      </c>
      <c r="B8" s="187" t="s">
        <v>138</v>
      </c>
      <c r="C8" s="220">
        <v>578687</v>
      </c>
      <c r="D8" s="220">
        <v>578687</v>
      </c>
      <c r="E8" s="220">
        <v>345487</v>
      </c>
      <c r="F8" s="220">
        <v>44000</v>
      </c>
      <c r="G8" s="220"/>
      <c r="H8" s="220"/>
      <c r="I8" s="220"/>
      <c r="J8" s="220">
        <v>22000</v>
      </c>
      <c r="K8" s="220"/>
      <c r="L8" s="220"/>
      <c r="M8" s="220">
        <v>22000</v>
      </c>
      <c r="N8" s="220">
        <v>145200</v>
      </c>
      <c r="O8" s="220"/>
      <c r="P8" s="220"/>
      <c r="Q8" s="220"/>
    </row>
    <row r="9" ht="23.25" customHeight="1" spans="1:17">
      <c r="A9" s="186">
        <v>201</v>
      </c>
      <c r="B9" s="188" t="s">
        <v>139</v>
      </c>
      <c r="C9" s="220">
        <v>578687</v>
      </c>
      <c r="D9" s="220">
        <v>578687</v>
      </c>
      <c r="E9" s="220">
        <v>345487</v>
      </c>
      <c r="F9" s="220">
        <v>44000</v>
      </c>
      <c r="G9" s="220"/>
      <c r="H9" s="220"/>
      <c r="I9" s="220"/>
      <c r="J9" s="220">
        <v>22000</v>
      </c>
      <c r="K9" s="220"/>
      <c r="L9" s="220"/>
      <c r="M9" s="220">
        <v>22000</v>
      </c>
      <c r="N9" s="220">
        <v>145200</v>
      </c>
      <c r="O9" s="220"/>
      <c r="P9" s="220"/>
      <c r="Q9" s="220"/>
    </row>
    <row r="10" s="214" customFormat="1" ht="23.25" customHeight="1" spans="1:17">
      <c r="A10" s="75" t="s">
        <v>140</v>
      </c>
      <c r="B10" s="190" t="s">
        <v>141</v>
      </c>
      <c r="C10" s="210">
        <v>578687</v>
      </c>
      <c r="D10" s="210">
        <v>578687</v>
      </c>
      <c r="E10" s="210">
        <v>345487</v>
      </c>
      <c r="F10" s="210">
        <v>44000</v>
      </c>
      <c r="G10" s="210"/>
      <c r="H10" s="210"/>
      <c r="I10" s="210"/>
      <c r="J10" s="210">
        <v>22000</v>
      </c>
      <c r="K10" s="210"/>
      <c r="L10" s="210"/>
      <c r="M10" s="210">
        <v>22000</v>
      </c>
      <c r="N10" s="210">
        <v>145200</v>
      </c>
      <c r="O10" s="210"/>
      <c r="P10" s="210"/>
      <c r="Q10" s="210"/>
    </row>
    <row r="11" s="214" customFormat="1" ht="23.25" customHeight="1" spans="1:17">
      <c r="A11" s="73" t="s">
        <v>142</v>
      </c>
      <c r="B11" s="74" t="s">
        <v>143</v>
      </c>
      <c r="C11" s="210">
        <v>578687</v>
      </c>
      <c r="D11" s="210">
        <v>578687</v>
      </c>
      <c r="E11" s="210">
        <v>345487</v>
      </c>
      <c r="F11" s="210">
        <v>44000</v>
      </c>
      <c r="G11" s="210"/>
      <c r="H11" s="210"/>
      <c r="I11" s="210"/>
      <c r="J11" s="210">
        <v>22000</v>
      </c>
      <c r="K11" s="210"/>
      <c r="L11" s="210"/>
      <c r="M11" s="210">
        <v>22000</v>
      </c>
      <c r="N11" s="210">
        <v>145200</v>
      </c>
      <c r="O11" s="210"/>
      <c r="P11" s="210"/>
      <c r="Q11" s="210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workbookViewId="0">
      <selection activeCell="U26" sqref="U26"/>
    </sheetView>
  </sheetViews>
  <sheetFormatPr defaultColWidth="10" defaultRowHeight="13.5"/>
  <cols>
    <col min="1" max="1" width="10.125" customWidth="1"/>
    <col min="2" max="2" width="18.125" customWidth="1"/>
    <col min="3" max="3" width="10.75" customWidth="1"/>
    <col min="4" max="4" width="7.75" customWidth="1"/>
    <col min="5" max="5" width="8.375" customWidth="1"/>
    <col min="6" max="7" width="7.125" customWidth="1"/>
    <col min="8" max="8" width="7.875" customWidth="1"/>
    <col min="9" max="10" width="7.625" customWidth="1"/>
    <col min="11" max="12" width="7.125" customWidth="1"/>
    <col min="13" max="13" width="8.25" customWidth="1"/>
    <col min="14" max="14" width="7.125" customWidth="1"/>
    <col min="15" max="15" width="8.625" customWidth="1"/>
    <col min="16" max="16" width="7.125" customWidth="1"/>
    <col min="17" max="17" width="8.125" customWidth="1"/>
    <col min="18" max="18" width="7.125" customWidth="1"/>
    <col min="19" max="19" width="8.125" customWidth="1"/>
    <col min="20" max="27" width="7.125" customWidth="1"/>
    <col min="28" max="28" width="8.75" customWidth="1"/>
    <col min="29" max="29" width="7.125" customWidth="1"/>
    <col min="30" max="30" width="8.25" customWidth="1"/>
    <col min="31" max="32" width="9.75" customWidth="1"/>
  </cols>
  <sheetData>
    <row r="1" ht="13.9" customHeight="1" spans="3:30">
      <c r="C1" s="136"/>
      <c r="AC1" s="135">
        <v>43</v>
      </c>
      <c r="AD1" s="135"/>
    </row>
    <row r="2" ht="43.9" customHeight="1" spans="1:30">
      <c r="A2" s="142" t="s">
        <v>273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ht="24.2" customHeight="1" spans="1:30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163" t="s">
        <v>2</v>
      </c>
      <c r="AD3" s="163"/>
    </row>
    <row r="4" ht="24.95" customHeight="1" spans="1:30">
      <c r="A4" s="126" t="s">
        <v>131</v>
      </c>
      <c r="B4" s="126" t="s">
        <v>132</v>
      </c>
      <c r="C4" s="126" t="s">
        <v>274</v>
      </c>
      <c r="D4" s="126" t="s">
        <v>275</v>
      </c>
      <c r="E4" s="126" t="s">
        <v>276</v>
      </c>
      <c r="F4" s="126" t="s">
        <v>277</v>
      </c>
      <c r="G4" s="126" t="s">
        <v>278</v>
      </c>
      <c r="H4" s="126" t="s">
        <v>279</v>
      </c>
      <c r="I4" s="126" t="s">
        <v>280</v>
      </c>
      <c r="J4" s="126" t="s">
        <v>281</v>
      </c>
      <c r="K4" s="126" t="s">
        <v>282</v>
      </c>
      <c r="L4" s="126" t="s">
        <v>283</v>
      </c>
      <c r="M4" s="126" t="s">
        <v>284</v>
      </c>
      <c r="N4" s="126" t="s">
        <v>269</v>
      </c>
      <c r="O4" s="126" t="s">
        <v>271</v>
      </c>
      <c r="P4" s="126" t="s">
        <v>285</v>
      </c>
      <c r="Q4" s="126" t="s">
        <v>264</v>
      </c>
      <c r="R4" s="126" t="s">
        <v>265</v>
      </c>
      <c r="S4" s="126" t="s">
        <v>268</v>
      </c>
      <c r="T4" s="126" t="s">
        <v>286</v>
      </c>
      <c r="U4" s="126" t="s">
        <v>287</v>
      </c>
      <c r="V4" s="126" t="s">
        <v>288</v>
      </c>
      <c r="W4" s="126" t="s">
        <v>289</v>
      </c>
      <c r="X4" s="126" t="s">
        <v>267</v>
      </c>
      <c r="Y4" s="126" t="s">
        <v>290</v>
      </c>
      <c r="Z4" s="126" t="s">
        <v>291</v>
      </c>
      <c r="AA4" s="126" t="s">
        <v>270</v>
      </c>
      <c r="AB4" s="126" t="s">
        <v>292</v>
      </c>
      <c r="AC4" s="131" t="s">
        <v>293</v>
      </c>
      <c r="AD4" s="131" t="s">
        <v>272</v>
      </c>
    </row>
    <row r="5" ht="21.6" customHeight="1" spans="1:30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31"/>
    </row>
    <row r="6" ht="23.25" customHeight="1" spans="1:30">
      <c r="A6" s="217"/>
      <c r="B6" s="217" t="s">
        <v>107</v>
      </c>
      <c r="C6" s="218">
        <v>578687</v>
      </c>
      <c r="D6" s="218">
        <v>28600</v>
      </c>
      <c r="E6" s="218">
        <v>13200</v>
      </c>
      <c r="F6" s="218"/>
      <c r="G6" s="218"/>
      <c r="H6" s="218">
        <v>11000</v>
      </c>
      <c r="I6" s="218">
        <v>22000</v>
      </c>
      <c r="J6" s="218">
        <v>22000</v>
      </c>
      <c r="K6" s="218"/>
      <c r="L6" s="218"/>
      <c r="M6" s="218">
        <v>66000</v>
      </c>
      <c r="N6" s="218"/>
      <c r="O6" s="218">
        <v>22000</v>
      </c>
      <c r="P6" s="218"/>
      <c r="Q6" s="218">
        <v>44000</v>
      </c>
      <c r="R6" s="218"/>
      <c r="S6" s="218">
        <v>22000</v>
      </c>
      <c r="T6" s="218"/>
      <c r="U6" s="218"/>
      <c r="V6" s="218"/>
      <c r="W6" s="218"/>
      <c r="X6" s="218"/>
      <c r="Y6" s="218">
        <v>4967</v>
      </c>
      <c r="Z6" s="218"/>
      <c r="AA6" s="218"/>
      <c r="AB6" s="218">
        <v>177720</v>
      </c>
      <c r="AC6" s="218"/>
      <c r="AD6" s="218">
        <v>145200</v>
      </c>
    </row>
    <row r="7" ht="23.25" customHeight="1" spans="1:30">
      <c r="A7" s="70" t="s">
        <v>125</v>
      </c>
      <c r="B7" s="71" t="s">
        <v>126</v>
      </c>
      <c r="C7" s="218">
        <v>578687</v>
      </c>
      <c r="D7" s="218">
        <v>28600</v>
      </c>
      <c r="E7" s="218">
        <v>13200</v>
      </c>
      <c r="F7" s="218"/>
      <c r="G7" s="218"/>
      <c r="H7" s="218">
        <v>11000</v>
      </c>
      <c r="I7" s="218">
        <v>22000</v>
      </c>
      <c r="J7" s="218">
        <v>22000</v>
      </c>
      <c r="K7" s="218"/>
      <c r="L7" s="218"/>
      <c r="M7" s="218">
        <v>66000</v>
      </c>
      <c r="N7" s="218"/>
      <c r="O7" s="218">
        <v>22000</v>
      </c>
      <c r="P7" s="218"/>
      <c r="Q7" s="218">
        <v>44000</v>
      </c>
      <c r="R7" s="218"/>
      <c r="S7" s="218">
        <v>22000</v>
      </c>
      <c r="T7" s="218"/>
      <c r="U7" s="218"/>
      <c r="V7" s="218"/>
      <c r="W7" s="218"/>
      <c r="X7" s="218"/>
      <c r="Y7" s="218">
        <v>4967</v>
      </c>
      <c r="Z7" s="218"/>
      <c r="AA7" s="218"/>
      <c r="AB7" s="218">
        <v>177720</v>
      </c>
      <c r="AC7" s="218"/>
      <c r="AD7" s="218">
        <v>145200</v>
      </c>
    </row>
    <row r="8" ht="23.25" customHeight="1" spans="1:30">
      <c r="A8" s="186" t="s">
        <v>127</v>
      </c>
      <c r="B8" s="187" t="s">
        <v>138</v>
      </c>
      <c r="C8" s="218">
        <v>578687</v>
      </c>
      <c r="D8" s="218">
        <v>28600</v>
      </c>
      <c r="E8" s="218">
        <v>13200</v>
      </c>
      <c r="F8" s="218"/>
      <c r="G8" s="218"/>
      <c r="H8" s="218">
        <v>11000</v>
      </c>
      <c r="I8" s="218">
        <v>22000</v>
      </c>
      <c r="J8" s="218">
        <v>22000</v>
      </c>
      <c r="K8" s="218"/>
      <c r="L8" s="218"/>
      <c r="M8" s="218">
        <v>66000</v>
      </c>
      <c r="N8" s="218"/>
      <c r="O8" s="218">
        <v>22000</v>
      </c>
      <c r="P8" s="218"/>
      <c r="Q8" s="218">
        <v>44000</v>
      </c>
      <c r="R8" s="218"/>
      <c r="S8" s="218">
        <v>22000</v>
      </c>
      <c r="T8" s="218"/>
      <c r="U8" s="218"/>
      <c r="V8" s="218"/>
      <c r="W8" s="218"/>
      <c r="X8" s="218"/>
      <c r="Y8" s="218">
        <v>4967</v>
      </c>
      <c r="Z8" s="218"/>
      <c r="AA8" s="218"/>
      <c r="AB8" s="218">
        <v>177720</v>
      </c>
      <c r="AC8" s="218"/>
      <c r="AD8" s="218">
        <v>145200</v>
      </c>
    </row>
    <row r="9" s="215" customFormat="1" ht="23.25" customHeight="1" spans="1:30">
      <c r="A9" s="186">
        <v>201</v>
      </c>
      <c r="B9" s="188" t="s">
        <v>139</v>
      </c>
      <c r="C9" s="218">
        <v>578687</v>
      </c>
      <c r="D9" s="218">
        <v>28600</v>
      </c>
      <c r="E9" s="218">
        <v>13200</v>
      </c>
      <c r="F9" s="218"/>
      <c r="G9" s="218"/>
      <c r="H9" s="218">
        <v>11000</v>
      </c>
      <c r="I9" s="218">
        <v>22000</v>
      </c>
      <c r="J9" s="218">
        <v>22000</v>
      </c>
      <c r="K9" s="218"/>
      <c r="L9" s="218"/>
      <c r="M9" s="218">
        <v>66000</v>
      </c>
      <c r="N9" s="218"/>
      <c r="O9" s="218">
        <v>22000</v>
      </c>
      <c r="P9" s="218"/>
      <c r="Q9" s="218">
        <v>44000</v>
      </c>
      <c r="R9" s="218"/>
      <c r="S9" s="218">
        <v>22000</v>
      </c>
      <c r="T9" s="218"/>
      <c r="U9" s="218"/>
      <c r="V9" s="218"/>
      <c r="W9" s="218"/>
      <c r="X9" s="218"/>
      <c r="Y9" s="218">
        <v>4967</v>
      </c>
      <c r="Z9" s="218"/>
      <c r="AA9" s="218"/>
      <c r="AB9" s="218">
        <v>177720</v>
      </c>
      <c r="AC9" s="218"/>
      <c r="AD9" s="218">
        <v>145200</v>
      </c>
    </row>
    <row r="10" ht="23.25" customHeight="1" spans="1:30">
      <c r="A10" s="75" t="s">
        <v>140</v>
      </c>
      <c r="B10" s="190" t="s">
        <v>141</v>
      </c>
      <c r="C10" s="219">
        <v>578687</v>
      </c>
      <c r="D10" s="219">
        <v>28600</v>
      </c>
      <c r="E10" s="219">
        <v>13200</v>
      </c>
      <c r="F10" s="219"/>
      <c r="G10" s="219"/>
      <c r="H10" s="219">
        <v>11000</v>
      </c>
      <c r="I10" s="219">
        <v>22000</v>
      </c>
      <c r="J10" s="219">
        <v>22000</v>
      </c>
      <c r="K10" s="219"/>
      <c r="L10" s="219"/>
      <c r="M10" s="219">
        <v>66000</v>
      </c>
      <c r="N10" s="219"/>
      <c r="O10" s="219">
        <v>22000</v>
      </c>
      <c r="P10" s="219"/>
      <c r="Q10" s="219">
        <v>44000</v>
      </c>
      <c r="R10" s="219"/>
      <c r="S10" s="219">
        <v>22000</v>
      </c>
      <c r="T10" s="219"/>
      <c r="U10" s="219"/>
      <c r="V10" s="219"/>
      <c r="W10" s="219"/>
      <c r="X10" s="219"/>
      <c r="Y10" s="219">
        <v>4967</v>
      </c>
      <c r="Z10" s="219"/>
      <c r="AA10" s="219"/>
      <c r="AB10" s="219">
        <v>177720</v>
      </c>
      <c r="AC10" s="219"/>
      <c r="AD10" s="219">
        <v>145200</v>
      </c>
    </row>
    <row r="11" ht="23.25" customHeight="1" spans="1:30">
      <c r="A11" s="73" t="s">
        <v>142</v>
      </c>
      <c r="B11" s="74" t="s">
        <v>143</v>
      </c>
      <c r="C11" s="219">
        <v>578687</v>
      </c>
      <c r="D11" s="219">
        <v>28600</v>
      </c>
      <c r="E11" s="219">
        <v>13200</v>
      </c>
      <c r="F11" s="219"/>
      <c r="G11" s="219"/>
      <c r="H11" s="219">
        <v>11000</v>
      </c>
      <c r="I11" s="219">
        <v>22000</v>
      </c>
      <c r="J11" s="219">
        <v>22000</v>
      </c>
      <c r="K11" s="219"/>
      <c r="L11" s="219"/>
      <c r="M11" s="219">
        <v>66000</v>
      </c>
      <c r="N11" s="219"/>
      <c r="O11" s="219">
        <v>22000</v>
      </c>
      <c r="P11" s="219"/>
      <c r="Q11" s="219">
        <v>44000</v>
      </c>
      <c r="R11" s="219"/>
      <c r="S11" s="219">
        <v>22000</v>
      </c>
      <c r="T11" s="219"/>
      <c r="U11" s="219"/>
      <c r="V11" s="219"/>
      <c r="W11" s="219"/>
      <c r="X11" s="219"/>
      <c r="Y11" s="219">
        <v>4967</v>
      </c>
      <c r="Z11" s="219"/>
      <c r="AA11" s="219"/>
      <c r="AB11" s="219">
        <v>177720</v>
      </c>
      <c r="AC11" s="219"/>
      <c r="AD11" s="219">
        <v>145200</v>
      </c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5" zoomScaleNormal="145" topLeftCell="B1" workbookViewId="0">
      <selection activeCell="H16" sqref="H16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36"/>
      <c r="G1" s="135" t="s">
        <v>294</v>
      </c>
      <c r="H1" s="135"/>
    </row>
    <row r="2" ht="33.6" customHeight="1" spans="1:8">
      <c r="A2" s="142" t="s">
        <v>295</v>
      </c>
      <c r="B2" s="142"/>
      <c r="C2" s="142"/>
      <c r="D2" s="142"/>
      <c r="E2" s="142"/>
      <c r="F2" s="142"/>
      <c r="G2" s="142"/>
      <c r="H2" s="142"/>
    </row>
    <row r="3" ht="24.2" customHeight="1" spans="1:8">
      <c r="A3" s="157"/>
      <c r="B3" s="157"/>
      <c r="C3" s="157"/>
      <c r="D3" s="157"/>
      <c r="E3" s="157"/>
      <c r="F3" s="157"/>
      <c r="G3" s="157"/>
      <c r="H3" s="163" t="s">
        <v>2</v>
      </c>
    </row>
    <row r="4" ht="23.25" customHeight="1" spans="1:8">
      <c r="A4" s="131" t="s">
        <v>296</v>
      </c>
      <c r="B4" s="131" t="s">
        <v>297</v>
      </c>
      <c r="C4" s="131" t="s">
        <v>298</v>
      </c>
      <c r="D4" s="131" t="s">
        <v>299</v>
      </c>
      <c r="E4" s="131" t="s">
        <v>300</v>
      </c>
      <c r="F4" s="131"/>
      <c r="G4" s="131"/>
      <c r="H4" s="131" t="s">
        <v>301</v>
      </c>
    </row>
    <row r="5" ht="25.9" customHeight="1" spans="1:8">
      <c r="A5" s="131"/>
      <c r="B5" s="131"/>
      <c r="C5" s="131"/>
      <c r="D5" s="131"/>
      <c r="E5" s="131" t="s">
        <v>109</v>
      </c>
      <c r="F5" s="131" t="s">
        <v>302</v>
      </c>
      <c r="G5" s="131" t="s">
        <v>303</v>
      </c>
      <c r="H5" s="131"/>
    </row>
    <row r="6" ht="22.9" customHeight="1" spans="1:8">
      <c r="A6" s="158"/>
      <c r="B6" s="158" t="s">
        <v>107</v>
      </c>
      <c r="C6" s="160">
        <v>242000</v>
      </c>
      <c r="D6" s="160"/>
      <c r="E6" s="160"/>
      <c r="F6" s="160"/>
      <c r="G6" s="160"/>
      <c r="H6" s="160">
        <v>242000</v>
      </c>
    </row>
    <row r="7" ht="22.9" customHeight="1" spans="1:8">
      <c r="A7" s="70" t="s">
        <v>125</v>
      </c>
      <c r="B7" s="71" t="s">
        <v>126</v>
      </c>
      <c r="C7" s="160">
        <v>242000</v>
      </c>
      <c r="D7" s="160"/>
      <c r="E7" s="160"/>
      <c r="F7" s="160"/>
      <c r="G7" s="160"/>
      <c r="H7" s="160">
        <v>242000</v>
      </c>
    </row>
    <row r="8" s="214" customFormat="1" ht="22.9" customHeight="1" spans="1:8">
      <c r="A8" s="73" t="s">
        <v>127</v>
      </c>
      <c r="B8" s="74" t="s">
        <v>138</v>
      </c>
      <c r="C8" s="167">
        <v>242000</v>
      </c>
      <c r="D8" s="167"/>
      <c r="E8" s="162"/>
      <c r="F8" s="167"/>
      <c r="G8" s="167"/>
      <c r="H8" s="167">
        <v>242000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30" sqref="G30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36"/>
      <c r="G1" s="135" t="s">
        <v>304</v>
      </c>
      <c r="H1" s="135"/>
    </row>
    <row r="2" ht="38.85" customHeight="1" spans="1:8">
      <c r="A2" s="142" t="s">
        <v>305</v>
      </c>
      <c r="B2" s="142"/>
      <c r="C2" s="142"/>
      <c r="D2" s="142"/>
      <c r="E2" s="142"/>
      <c r="F2" s="142"/>
      <c r="G2" s="142"/>
      <c r="H2" s="142"/>
    </row>
    <row r="3" ht="24.2" customHeight="1" spans="1:8">
      <c r="A3" s="157"/>
      <c r="B3" s="157"/>
      <c r="C3" s="157"/>
      <c r="D3" s="157"/>
      <c r="E3" s="157"/>
      <c r="F3" s="157"/>
      <c r="G3" s="157"/>
      <c r="H3" s="163" t="s">
        <v>2</v>
      </c>
    </row>
    <row r="4" ht="23.25" customHeight="1" spans="1:8">
      <c r="A4" s="131" t="s">
        <v>306</v>
      </c>
      <c r="B4" s="131" t="s">
        <v>307</v>
      </c>
      <c r="C4" s="131" t="s">
        <v>107</v>
      </c>
      <c r="D4" s="131" t="s">
        <v>308</v>
      </c>
      <c r="E4" s="131"/>
      <c r="F4" s="131"/>
      <c r="G4" s="131"/>
      <c r="H4" s="131" t="s">
        <v>134</v>
      </c>
    </row>
    <row r="5" ht="19.9" customHeight="1" spans="1:8">
      <c r="A5" s="131"/>
      <c r="B5" s="131"/>
      <c r="C5" s="131"/>
      <c r="D5" s="131" t="s">
        <v>109</v>
      </c>
      <c r="E5" s="131" t="s">
        <v>212</v>
      </c>
      <c r="F5" s="131"/>
      <c r="G5" s="131" t="s">
        <v>213</v>
      </c>
      <c r="H5" s="131"/>
    </row>
    <row r="6" ht="27.6" customHeight="1" spans="1:8">
      <c r="A6" s="131"/>
      <c r="B6" s="131"/>
      <c r="C6" s="131"/>
      <c r="D6" s="131"/>
      <c r="E6" s="131" t="s">
        <v>189</v>
      </c>
      <c r="F6" s="131" t="s">
        <v>180</v>
      </c>
      <c r="G6" s="131"/>
      <c r="H6" s="131"/>
    </row>
    <row r="7" ht="22.9" customHeight="1" spans="1:8">
      <c r="A7" s="158"/>
      <c r="B7" s="159" t="s">
        <v>107</v>
      </c>
      <c r="C7" s="160">
        <v>0</v>
      </c>
      <c r="D7" s="160"/>
      <c r="E7" s="160"/>
      <c r="F7" s="160"/>
      <c r="G7" s="160"/>
      <c r="H7" s="160"/>
    </row>
    <row r="8" ht="22.9" customHeight="1" spans="1:8">
      <c r="A8" s="70" t="s">
        <v>125</v>
      </c>
      <c r="B8" s="71" t="s">
        <v>126</v>
      </c>
      <c r="C8" s="160">
        <v>0</v>
      </c>
      <c r="D8" s="160"/>
      <c r="E8" s="160"/>
      <c r="F8" s="160"/>
      <c r="G8" s="160"/>
      <c r="H8" s="160"/>
    </row>
    <row r="9" ht="22.9" customHeight="1" spans="1:8">
      <c r="A9" s="73" t="s">
        <v>127</v>
      </c>
      <c r="B9" s="74" t="s">
        <v>138</v>
      </c>
      <c r="C9" s="160">
        <v>0</v>
      </c>
      <c r="D9" s="160"/>
      <c r="E9" s="160"/>
      <c r="F9" s="160"/>
      <c r="G9" s="160"/>
      <c r="H9" s="160"/>
    </row>
    <row r="10" ht="22.9" customHeight="1" spans="1:8">
      <c r="A10" s="166"/>
      <c r="B10" s="166"/>
      <c r="C10" s="160"/>
      <c r="D10" s="160"/>
      <c r="E10" s="160"/>
      <c r="F10" s="160"/>
      <c r="G10" s="160"/>
      <c r="H10" s="160"/>
    </row>
    <row r="11" ht="22.9" customHeight="1" spans="1:8">
      <c r="A11" s="166"/>
      <c r="B11" s="166"/>
      <c r="C11" s="160"/>
      <c r="D11" s="160"/>
      <c r="E11" s="160"/>
      <c r="F11" s="160"/>
      <c r="G11" s="160"/>
      <c r="H11" s="160"/>
    </row>
    <row r="12" ht="22.9" customHeight="1" spans="1:8">
      <c r="A12" s="161"/>
      <c r="B12" s="161"/>
      <c r="C12" s="162"/>
      <c r="D12" s="162"/>
      <c r="E12" s="167"/>
      <c r="F12" s="167"/>
      <c r="G12" s="167"/>
      <c r="H12" s="16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J25" sqref="J25"/>
    </sheetView>
  </sheetViews>
  <sheetFormatPr defaultColWidth="10" defaultRowHeight="13.5"/>
  <cols>
    <col min="1" max="1" width="24.125" customWidth="1"/>
    <col min="2" max="2" width="16.375" customWidth="1"/>
    <col min="3" max="3" width="11.75" customWidth="1"/>
    <col min="4" max="17" width="7.125" customWidth="1"/>
    <col min="18" max="19" width="9.75" customWidth="1"/>
  </cols>
  <sheetData>
    <row r="1" ht="16.35" customHeight="1" spans="16:17">
      <c r="P1" s="135" t="s">
        <v>309</v>
      </c>
      <c r="Q1" s="135"/>
    </row>
    <row r="2" ht="47.45" customHeight="1" spans="1:17">
      <c r="A2" s="142" t="s">
        <v>310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24.2" customHeight="1" spans="1:17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3" t="s">
        <v>2</v>
      </c>
      <c r="Q3" s="163"/>
    </row>
    <row r="4" ht="27.6" customHeight="1" spans="1:17">
      <c r="A4" s="131" t="s">
        <v>131</v>
      </c>
      <c r="B4" s="131" t="s">
        <v>132</v>
      </c>
      <c r="C4" s="131" t="s">
        <v>171</v>
      </c>
      <c r="D4" s="131" t="s">
        <v>172</v>
      </c>
      <c r="E4" s="131" t="s">
        <v>173</v>
      </c>
      <c r="F4" s="131" t="s">
        <v>174</v>
      </c>
      <c r="G4" s="131" t="s">
        <v>175</v>
      </c>
      <c r="H4" s="131" t="s">
        <v>176</v>
      </c>
      <c r="I4" s="131" t="s">
        <v>177</v>
      </c>
      <c r="J4" s="131" t="s">
        <v>178</v>
      </c>
      <c r="K4" s="131" t="s">
        <v>179</v>
      </c>
      <c r="L4" s="131" t="s">
        <v>180</v>
      </c>
      <c r="M4" s="131" t="s">
        <v>181</v>
      </c>
      <c r="N4" s="131" t="s">
        <v>182</v>
      </c>
      <c r="O4" s="131" t="s">
        <v>183</v>
      </c>
      <c r="P4" s="131" t="s">
        <v>184</v>
      </c>
      <c r="Q4" s="131" t="s">
        <v>185</v>
      </c>
    </row>
    <row r="5" ht="19.9" customHeight="1" spans="1:17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ht="22.9" customHeight="1" spans="1:17">
      <c r="A6" s="212"/>
      <c r="B6" s="212" t="s">
        <v>107</v>
      </c>
      <c r="C6" s="208">
        <v>0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ht="22.5" customHeight="1" spans="1:17">
      <c r="A7" s="70" t="s">
        <v>125</v>
      </c>
      <c r="B7" s="71" t="s">
        <v>126</v>
      </c>
      <c r="C7" s="209">
        <v>0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ht="22.5" customHeight="1" spans="1:17">
      <c r="A8" s="73" t="s">
        <v>127</v>
      </c>
      <c r="B8" s="74" t="s">
        <v>138</v>
      </c>
      <c r="C8" s="209"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ht="22.5" customHeight="1" spans="1:17">
      <c r="A9" s="75"/>
      <c r="B9" s="76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ht="22.5" customHeight="1" spans="1:17">
      <c r="A10" s="75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22.5" customHeight="1" spans="1:17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7" sqref="A7:B8"/>
    </sheetView>
  </sheetViews>
  <sheetFormatPr defaultColWidth="10" defaultRowHeight="13.5"/>
  <cols>
    <col min="1" max="1" width="24.125" customWidth="1"/>
    <col min="2" max="2" width="15.875" customWidth="1"/>
    <col min="3" max="3" width="9.25" customWidth="1"/>
    <col min="4" max="17" width="7.125" customWidth="1"/>
    <col min="18" max="19" width="9.75" customWidth="1"/>
  </cols>
  <sheetData>
    <row r="1" ht="16.35" customHeight="1" spans="16:17">
      <c r="P1" s="135" t="s">
        <v>311</v>
      </c>
      <c r="Q1" s="135"/>
    </row>
    <row r="2" ht="47.45" customHeight="1" spans="1:17">
      <c r="A2" s="142" t="s">
        <v>312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21.6" customHeight="1" spans="1:17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3" t="s">
        <v>2</v>
      </c>
      <c r="Q3" s="163"/>
    </row>
    <row r="4" ht="29.25" customHeight="1" spans="1:17">
      <c r="A4" s="131" t="s">
        <v>131</v>
      </c>
      <c r="B4" s="131" t="s">
        <v>132</v>
      </c>
      <c r="C4" s="131" t="s">
        <v>188</v>
      </c>
      <c r="D4" s="131" t="s">
        <v>133</v>
      </c>
      <c r="E4" s="131"/>
      <c r="F4" s="131"/>
      <c r="G4" s="131"/>
      <c r="H4" s="131" t="s">
        <v>134</v>
      </c>
      <c r="I4" s="131"/>
      <c r="J4" s="131"/>
      <c r="K4" s="131"/>
      <c r="L4" s="131"/>
      <c r="M4" s="131"/>
      <c r="N4" s="131"/>
      <c r="O4" s="131"/>
      <c r="P4" s="131"/>
      <c r="Q4" s="131"/>
    </row>
    <row r="5" ht="50.1" customHeight="1" spans="1:17">
      <c r="A5" s="131"/>
      <c r="B5" s="131"/>
      <c r="C5" s="131"/>
      <c r="D5" s="131" t="s">
        <v>107</v>
      </c>
      <c r="E5" s="131" t="s">
        <v>189</v>
      </c>
      <c r="F5" s="131" t="s">
        <v>190</v>
      </c>
      <c r="G5" s="131" t="s">
        <v>180</v>
      </c>
      <c r="H5" s="131" t="s">
        <v>107</v>
      </c>
      <c r="I5" s="131" t="s">
        <v>192</v>
      </c>
      <c r="J5" s="131" t="s">
        <v>193</v>
      </c>
      <c r="K5" s="131" t="s">
        <v>182</v>
      </c>
      <c r="L5" s="131" t="s">
        <v>194</v>
      </c>
      <c r="M5" s="131" t="s">
        <v>195</v>
      </c>
      <c r="N5" s="131" t="s">
        <v>196</v>
      </c>
      <c r="O5" s="131" t="s">
        <v>178</v>
      </c>
      <c r="P5" s="131" t="s">
        <v>181</v>
      </c>
      <c r="Q5" s="131" t="s">
        <v>185</v>
      </c>
    </row>
    <row r="6" ht="22.9" customHeight="1" spans="1:17">
      <c r="A6" s="158"/>
      <c r="B6" s="158" t="s">
        <v>107</v>
      </c>
      <c r="C6" s="160">
        <v>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ht="24" customHeight="1" spans="1:17">
      <c r="A7" s="70" t="s">
        <v>125</v>
      </c>
      <c r="B7" s="71" t="s">
        <v>126</v>
      </c>
      <c r="C7" s="208">
        <v>0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</row>
    <row r="8" ht="24" customHeight="1" spans="1:17">
      <c r="A8" s="73" t="s">
        <v>127</v>
      </c>
      <c r="B8" s="74" t="s">
        <v>138</v>
      </c>
      <c r="C8" s="209"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ht="24" customHeight="1" spans="1:17">
      <c r="A9" s="75"/>
      <c r="B9" s="76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ht="24" customHeight="1" spans="1:17">
      <c r="A10" s="75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24" customHeight="1" spans="1:17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8" sqref="A8:B9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36"/>
      <c r="H1" s="135" t="s">
        <v>313</v>
      </c>
    </row>
    <row r="2" ht="38.85" customHeight="1" spans="1:8">
      <c r="A2" s="142" t="s">
        <v>314</v>
      </c>
      <c r="B2" s="142"/>
      <c r="C2" s="142"/>
      <c r="D2" s="142"/>
      <c r="E2" s="142"/>
      <c r="F2" s="142"/>
      <c r="G2" s="142"/>
      <c r="H2" s="142"/>
    </row>
    <row r="3" ht="24.2" customHeight="1" spans="1:8">
      <c r="A3" s="157"/>
      <c r="B3" s="157"/>
      <c r="C3" s="157"/>
      <c r="D3" s="157"/>
      <c r="E3" s="157"/>
      <c r="F3" s="157"/>
      <c r="G3" s="157"/>
      <c r="H3" s="163" t="s">
        <v>2</v>
      </c>
    </row>
    <row r="4" ht="19.9" customHeight="1" spans="1:8">
      <c r="A4" s="131" t="s">
        <v>306</v>
      </c>
      <c r="B4" s="131" t="s">
        <v>307</v>
      </c>
      <c r="C4" s="131" t="s">
        <v>107</v>
      </c>
      <c r="D4" s="131" t="s">
        <v>315</v>
      </c>
      <c r="E4" s="131"/>
      <c r="F4" s="131"/>
      <c r="G4" s="131"/>
      <c r="H4" s="131" t="s">
        <v>134</v>
      </c>
    </row>
    <row r="5" ht="23.25" customHeight="1" spans="1:8">
      <c r="A5" s="131"/>
      <c r="B5" s="131"/>
      <c r="C5" s="131"/>
      <c r="D5" s="131" t="s">
        <v>109</v>
      </c>
      <c r="E5" s="131" t="s">
        <v>212</v>
      </c>
      <c r="F5" s="131"/>
      <c r="G5" s="131" t="s">
        <v>213</v>
      </c>
      <c r="H5" s="131"/>
    </row>
    <row r="6" ht="23.25" customHeight="1" spans="1:8">
      <c r="A6" s="131"/>
      <c r="B6" s="131"/>
      <c r="C6" s="131"/>
      <c r="D6" s="131"/>
      <c r="E6" s="131" t="s">
        <v>189</v>
      </c>
      <c r="F6" s="131" t="s">
        <v>180</v>
      </c>
      <c r="G6" s="131"/>
      <c r="H6" s="131"/>
    </row>
    <row r="7" ht="22.9" customHeight="1" spans="1:8">
      <c r="A7" s="158"/>
      <c r="B7" s="159" t="s">
        <v>107</v>
      </c>
      <c r="C7" s="160">
        <v>0</v>
      </c>
      <c r="D7" s="160"/>
      <c r="E7" s="160"/>
      <c r="F7" s="160"/>
      <c r="G7" s="160"/>
      <c r="H7" s="160"/>
    </row>
    <row r="8" ht="22.9" customHeight="1" spans="1:8">
      <c r="A8" s="70" t="s">
        <v>125</v>
      </c>
      <c r="B8" s="71" t="s">
        <v>126</v>
      </c>
      <c r="C8" s="160">
        <v>0</v>
      </c>
      <c r="D8" s="160"/>
      <c r="E8" s="160"/>
      <c r="F8" s="160"/>
      <c r="G8" s="160"/>
      <c r="H8" s="160"/>
    </row>
    <row r="9" ht="22.9" customHeight="1" spans="1:8">
      <c r="A9" s="73" t="s">
        <v>127</v>
      </c>
      <c r="B9" s="74" t="s">
        <v>138</v>
      </c>
      <c r="C9" s="160">
        <v>0</v>
      </c>
      <c r="D9" s="160"/>
      <c r="E9" s="160"/>
      <c r="F9" s="160"/>
      <c r="G9" s="160"/>
      <c r="H9" s="160"/>
    </row>
    <row r="10" ht="22.9" customHeight="1" spans="1:8">
      <c r="A10" s="166"/>
      <c r="B10" s="166"/>
      <c r="C10" s="160"/>
      <c r="D10" s="160"/>
      <c r="E10" s="160"/>
      <c r="F10" s="160"/>
      <c r="G10" s="160"/>
      <c r="H10" s="160"/>
    </row>
    <row r="11" ht="22.9" customHeight="1" spans="1:8">
      <c r="A11" s="166"/>
      <c r="B11" s="166"/>
      <c r="C11" s="160"/>
      <c r="D11" s="160"/>
      <c r="E11" s="160"/>
      <c r="F11" s="160"/>
      <c r="G11" s="160"/>
      <c r="H11" s="160"/>
    </row>
    <row r="12" ht="22.9" customHeight="1" spans="1:8">
      <c r="A12" s="161"/>
      <c r="B12" s="161"/>
      <c r="C12" s="162"/>
      <c r="D12" s="162"/>
      <c r="E12" s="167"/>
      <c r="F12" s="167"/>
      <c r="G12" s="167"/>
      <c r="H12" s="16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N22" sqref="N22"/>
    </sheetView>
  </sheetViews>
  <sheetFormatPr defaultColWidth="10" defaultRowHeight="13.5"/>
  <cols>
    <col min="1" max="1" width="5.875" customWidth="1"/>
    <col min="2" max="2" width="16.125" customWidth="1"/>
    <col min="3" max="3" width="9" customWidth="1"/>
    <col min="4" max="4" width="8.75" customWidth="1"/>
    <col min="5" max="5" width="9.5" customWidth="1"/>
    <col min="6" max="25" width="7.75" customWidth="1"/>
    <col min="26" max="26" width="9.75" customWidth="1"/>
  </cols>
  <sheetData>
    <row r="1" ht="16.35" customHeight="1" spans="1:25">
      <c r="A1" s="136"/>
      <c r="X1" s="135" t="s">
        <v>103</v>
      </c>
      <c r="Y1" s="135"/>
    </row>
    <row r="2" ht="33.6" customHeight="1" spans="1:25">
      <c r="A2" s="142" t="s">
        <v>104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ht="22.35" customHeight="1" spans="1: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63" t="s">
        <v>2</v>
      </c>
      <c r="Y3" s="163"/>
    </row>
    <row r="4" ht="22.35" customHeight="1" spans="1:25">
      <c r="A4" s="159" t="s">
        <v>105</v>
      </c>
      <c r="B4" s="159" t="s">
        <v>106</v>
      </c>
      <c r="C4" s="159" t="s">
        <v>107</v>
      </c>
      <c r="D4" s="159" t="s">
        <v>108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 t="s">
        <v>99</v>
      </c>
      <c r="T4" s="159"/>
      <c r="U4" s="159"/>
      <c r="V4" s="159"/>
      <c r="W4" s="159"/>
      <c r="X4" s="159"/>
      <c r="Y4" s="159"/>
    </row>
    <row r="5" ht="22.35" customHeight="1" spans="1:25">
      <c r="A5" s="159"/>
      <c r="B5" s="159"/>
      <c r="C5" s="159"/>
      <c r="D5" s="159" t="s">
        <v>109</v>
      </c>
      <c r="E5" s="159" t="s">
        <v>110</v>
      </c>
      <c r="F5" s="159" t="s">
        <v>111</v>
      </c>
      <c r="G5" s="159" t="s">
        <v>112</v>
      </c>
      <c r="H5" s="159" t="s">
        <v>113</v>
      </c>
      <c r="I5" s="159" t="s">
        <v>114</v>
      </c>
      <c r="J5" s="159" t="s">
        <v>115</v>
      </c>
      <c r="K5" s="159"/>
      <c r="L5" s="159"/>
      <c r="M5" s="159"/>
      <c r="N5" s="159" t="s">
        <v>116</v>
      </c>
      <c r="O5" s="159" t="s">
        <v>117</v>
      </c>
      <c r="P5" s="159" t="s">
        <v>118</v>
      </c>
      <c r="Q5" s="159" t="s">
        <v>119</v>
      </c>
      <c r="R5" s="159" t="s">
        <v>120</v>
      </c>
      <c r="S5" s="159" t="s">
        <v>109</v>
      </c>
      <c r="T5" s="159" t="s">
        <v>110</v>
      </c>
      <c r="U5" s="159" t="s">
        <v>111</v>
      </c>
      <c r="V5" s="159" t="s">
        <v>112</v>
      </c>
      <c r="W5" s="159" t="s">
        <v>113</v>
      </c>
      <c r="X5" s="159" t="s">
        <v>114</v>
      </c>
      <c r="Y5" s="159" t="s">
        <v>121</v>
      </c>
    </row>
    <row r="6" ht="22.35" customHeight="1" spans="1:25">
      <c r="A6" s="159"/>
      <c r="B6" s="159"/>
      <c r="C6" s="159"/>
      <c r="D6" s="159"/>
      <c r="E6" s="159"/>
      <c r="F6" s="159"/>
      <c r="G6" s="159"/>
      <c r="H6" s="159"/>
      <c r="I6" s="159"/>
      <c r="J6" s="159" t="s">
        <v>122</v>
      </c>
      <c r="K6" s="159" t="s">
        <v>123</v>
      </c>
      <c r="L6" s="159" t="s">
        <v>124</v>
      </c>
      <c r="M6" s="159" t="s">
        <v>113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ht="22.9" customHeight="1" spans="1:25">
      <c r="A7" s="158"/>
      <c r="B7" s="158" t="s">
        <v>107</v>
      </c>
      <c r="C7" s="231">
        <v>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>
        <v>0</v>
      </c>
      <c r="T7" s="231"/>
      <c r="U7" s="231"/>
      <c r="V7" s="231"/>
      <c r="W7" s="231"/>
      <c r="X7" s="231"/>
      <c r="Y7" s="231"/>
    </row>
    <row r="8" ht="22.9" customHeight="1" spans="1:25">
      <c r="A8" s="231" t="s">
        <v>125</v>
      </c>
      <c r="B8" s="231" t="s">
        <v>126</v>
      </c>
      <c r="C8" s="231">
        <v>3722334.32</v>
      </c>
      <c r="D8" s="231">
        <v>3722334.32</v>
      </c>
      <c r="E8" s="231">
        <v>3722334.32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>
        <v>0</v>
      </c>
      <c r="T8" s="231"/>
      <c r="U8" s="231"/>
      <c r="V8" s="231"/>
      <c r="W8" s="231"/>
      <c r="X8" s="231"/>
      <c r="Y8" s="231"/>
    </row>
    <row r="9" ht="26.25" customHeight="1" spans="1:25">
      <c r="A9" s="167" t="s">
        <v>127</v>
      </c>
      <c r="B9" s="167" t="s">
        <v>128</v>
      </c>
      <c r="C9" s="167">
        <v>3722334.32</v>
      </c>
      <c r="D9" s="167">
        <v>3722334.32</v>
      </c>
      <c r="E9" s="162">
        <v>3722334.32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ht="16.35" customHeight="1"/>
    <row r="11" ht="16.35" customHeight="1" spans="7:7">
      <c r="G11" s="13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zoomScale="115" zoomScaleNormal="115" workbookViewId="0">
      <selection activeCell="M17" sqref="M17"/>
    </sheetView>
  </sheetViews>
  <sheetFormatPr defaultColWidth="9" defaultRowHeight="13.5"/>
  <cols>
    <col min="1" max="1" width="25.5" customWidth="1"/>
    <col min="2" max="2" width="18.625" customWidth="1"/>
    <col min="3" max="3" width="10.5" customWidth="1"/>
    <col min="4" max="4" width="11.25" customWidth="1"/>
    <col min="5" max="5" width="11.625" customWidth="1"/>
  </cols>
  <sheetData>
    <row r="1" spans="1: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2"/>
      <c r="O1" s="93" t="s">
        <v>316</v>
      </c>
    </row>
    <row r="2" ht="22.5" spans="1:15">
      <c r="A2" s="86" t="s">
        <v>317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>
      <c r="A3" s="87"/>
      <c r="B3" s="87"/>
      <c r="C3" s="87"/>
      <c r="D3" s="87"/>
      <c r="E3" s="87"/>
      <c r="F3" s="87"/>
      <c r="G3" s="87"/>
      <c r="H3" s="85"/>
      <c r="I3" s="85"/>
      <c r="J3" s="85"/>
      <c r="K3" s="85"/>
      <c r="L3" s="85"/>
      <c r="M3" s="85"/>
      <c r="N3" s="62"/>
      <c r="O3" s="95" t="s">
        <v>318</v>
      </c>
    </row>
    <row r="4" spans="1:15">
      <c r="A4" s="88" t="s">
        <v>131</v>
      </c>
      <c r="B4" s="202" t="s">
        <v>132</v>
      </c>
      <c r="C4" s="202" t="s">
        <v>188</v>
      </c>
      <c r="D4" s="203" t="s">
        <v>172</v>
      </c>
      <c r="E4" s="204" t="s">
        <v>173</v>
      </c>
      <c r="F4" s="203" t="s">
        <v>174</v>
      </c>
      <c r="G4" s="203" t="s">
        <v>175</v>
      </c>
      <c r="H4" s="205" t="s">
        <v>176</v>
      </c>
      <c r="I4" s="205" t="s">
        <v>177</v>
      </c>
      <c r="J4" s="205" t="s">
        <v>178</v>
      </c>
      <c r="K4" s="205" t="s">
        <v>179</v>
      </c>
      <c r="L4" s="205" t="s">
        <v>180</v>
      </c>
      <c r="M4" s="205" t="s">
        <v>181</v>
      </c>
      <c r="N4" s="205" t="s">
        <v>182</v>
      </c>
      <c r="O4" s="88" t="s">
        <v>185</v>
      </c>
    </row>
    <row r="5" spans="1:15">
      <c r="A5" s="88"/>
      <c r="B5" s="90"/>
      <c r="C5" s="88"/>
      <c r="D5" s="205"/>
      <c r="E5" s="206"/>
      <c r="F5" s="205"/>
      <c r="G5" s="205"/>
      <c r="H5" s="205"/>
      <c r="I5" s="205"/>
      <c r="J5" s="205"/>
      <c r="K5" s="205"/>
      <c r="L5" s="205"/>
      <c r="M5" s="205"/>
      <c r="N5" s="205"/>
      <c r="O5" s="88"/>
    </row>
    <row r="6" spans="1:15">
      <c r="A6" s="88"/>
      <c r="B6" s="90"/>
      <c r="C6" s="88"/>
      <c r="D6" s="205"/>
      <c r="E6" s="206"/>
      <c r="F6" s="205"/>
      <c r="G6" s="205"/>
      <c r="H6" s="205"/>
      <c r="I6" s="205"/>
      <c r="J6" s="205"/>
      <c r="K6" s="205"/>
      <c r="L6" s="205"/>
      <c r="M6" s="205"/>
      <c r="N6" s="205"/>
      <c r="O6" s="88"/>
    </row>
    <row r="7" ht="24" customHeight="1" spans="1:15">
      <c r="A7" s="70" t="s">
        <v>125</v>
      </c>
      <c r="B7" s="71" t="s">
        <v>126</v>
      </c>
      <c r="C7" s="185">
        <f>C8</f>
        <v>3722334.32</v>
      </c>
      <c r="D7" s="185">
        <f>D8</f>
        <v>2393647.32</v>
      </c>
      <c r="E7" s="185">
        <f>E8</f>
        <v>1328687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ht="24" customHeight="1" spans="1:15">
      <c r="A8" s="186" t="s">
        <v>127</v>
      </c>
      <c r="B8" s="187" t="s">
        <v>138</v>
      </c>
      <c r="C8" s="185">
        <f>SUM(D8:E8)</f>
        <v>3722334.32</v>
      </c>
      <c r="D8" s="185">
        <f>D9+D13+D19+D22</f>
        <v>2393647.32</v>
      </c>
      <c r="E8" s="185">
        <f>E9</f>
        <v>1328687</v>
      </c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ht="24" customHeight="1" spans="1:15">
      <c r="A9" s="186">
        <v>201</v>
      </c>
      <c r="B9" s="188" t="s">
        <v>139</v>
      </c>
      <c r="C9" s="185">
        <f>SUM(D9:E9)</f>
        <v>3008844.8</v>
      </c>
      <c r="D9" s="185">
        <f>D10</f>
        <v>1680157.8</v>
      </c>
      <c r="E9" s="185">
        <f>E10</f>
        <v>1328687</v>
      </c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ht="24" customHeight="1" spans="1:15">
      <c r="A10" s="75" t="s">
        <v>140</v>
      </c>
      <c r="B10" s="190" t="s">
        <v>141</v>
      </c>
      <c r="C10" s="191">
        <f>SUM(D10:E10)</f>
        <v>3008844.8</v>
      </c>
      <c r="D10" s="191">
        <v>1680157.8</v>
      </c>
      <c r="E10" s="191">
        <f>SUM(E11:E12)</f>
        <v>1328687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ht="24" customHeight="1" spans="1:15">
      <c r="A11" s="73" t="s">
        <v>142</v>
      </c>
      <c r="B11" s="74" t="s">
        <v>143</v>
      </c>
      <c r="C11" s="191">
        <f>SUM(D11:E11)</f>
        <v>2258844.8</v>
      </c>
      <c r="D11" s="191">
        <v>1680157.8</v>
      </c>
      <c r="E11" s="191">
        <v>578687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ht="24" customHeight="1" spans="1:15">
      <c r="A12" s="73" t="s">
        <v>144</v>
      </c>
      <c r="B12" s="192" t="s">
        <v>145</v>
      </c>
      <c r="C12" s="191">
        <v>750000</v>
      </c>
      <c r="D12" s="207"/>
      <c r="E12" s="191">
        <v>750000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ht="24" customHeight="1" spans="1:15">
      <c r="A13" s="193" t="s">
        <v>215</v>
      </c>
      <c r="B13" s="187" t="s">
        <v>147</v>
      </c>
      <c r="C13" s="185">
        <f>SUM(C15,C16,C18)</f>
        <v>395874</v>
      </c>
      <c r="D13" s="185">
        <f>SUM(D15,D16,D18)</f>
        <v>395874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ht="24" customHeight="1" spans="1:15">
      <c r="A14" s="75" t="s">
        <v>148</v>
      </c>
      <c r="B14" s="192" t="s">
        <v>149</v>
      </c>
      <c r="C14" s="191">
        <f>SUM(C15:C16)</f>
        <v>371842.56</v>
      </c>
      <c r="D14" s="191">
        <f>SUM(D15:D16)</f>
        <v>371842.56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</row>
    <row r="15" ht="24" customHeight="1" spans="1:15">
      <c r="A15" s="73" t="s">
        <v>150</v>
      </c>
      <c r="B15" s="190" t="s">
        <v>151</v>
      </c>
      <c r="C15" s="191">
        <v>247895.04</v>
      </c>
      <c r="D15" s="191">
        <v>247895.04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ht="24" customHeight="1" spans="1:15">
      <c r="A16" s="73" t="s">
        <v>152</v>
      </c>
      <c r="B16" s="190" t="s">
        <v>153</v>
      </c>
      <c r="C16" s="191">
        <v>123947.52</v>
      </c>
      <c r="D16" s="191">
        <v>123947.52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ht="24" customHeight="1" spans="1:15">
      <c r="A17" s="194" t="s">
        <v>154</v>
      </c>
      <c r="B17" s="74" t="s">
        <v>155</v>
      </c>
      <c r="C17" s="191">
        <v>24031.44</v>
      </c>
      <c r="D17" s="191">
        <v>24031.44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ht="24" customHeight="1" spans="1:15">
      <c r="A18" s="73" t="s">
        <v>156</v>
      </c>
      <c r="B18" s="190" t="s">
        <v>157</v>
      </c>
      <c r="C18" s="191">
        <v>24031.44</v>
      </c>
      <c r="D18" s="191">
        <v>24031.44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</row>
    <row r="19" ht="24" customHeight="1" spans="1:15">
      <c r="A19" s="186" t="s">
        <v>158</v>
      </c>
      <c r="B19" s="71" t="s">
        <v>159</v>
      </c>
      <c r="C19" s="185">
        <v>131694.24</v>
      </c>
      <c r="D19" s="185">
        <v>131694.24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ht="24" customHeight="1" spans="1:15">
      <c r="A20" s="194" t="s">
        <v>160</v>
      </c>
      <c r="B20" s="190" t="s">
        <v>161</v>
      </c>
      <c r="C20" s="191">
        <v>131694.24</v>
      </c>
      <c r="D20" s="191">
        <v>131694.24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</row>
    <row r="21" ht="24" customHeight="1" spans="1:15">
      <c r="A21" s="194" t="s">
        <v>162</v>
      </c>
      <c r="B21" s="74" t="s">
        <v>163</v>
      </c>
      <c r="C21" s="191">
        <v>131694.24</v>
      </c>
      <c r="D21" s="191">
        <v>131694.24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ht="24" customHeight="1" spans="1:15">
      <c r="A22" s="195">
        <v>221</v>
      </c>
      <c r="B22" s="71" t="s">
        <v>164</v>
      </c>
      <c r="C22" s="185">
        <v>185921.28</v>
      </c>
      <c r="D22" s="185">
        <v>185921.28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</row>
    <row r="23" ht="24" customHeight="1" spans="1:15">
      <c r="A23" s="196" t="s">
        <v>165</v>
      </c>
      <c r="B23" s="190" t="s">
        <v>166</v>
      </c>
      <c r="C23" s="191">
        <v>185921.28</v>
      </c>
      <c r="D23" s="191">
        <v>185921.28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ht="24" customHeight="1" spans="1:15">
      <c r="A24" s="197" t="s">
        <v>167</v>
      </c>
      <c r="B24" s="190" t="s">
        <v>168</v>
      </c>
      <c r="C24" s="191">
        <v>185921.28</v>
      </c>
      <c r="D24" s="191">
        <v>185921.28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zoomScale="130" zoomScaleNormal="130" workbookViewId="0">
      <selection activeCell="M17" sqref="M17"/>
    </sheetView>
  </sheetViews>
  <sheetFormatPr defaultColWidth="9" defaultRowHeight="13.5"/>
  <cols>
    <col min="1" max="1" width="24.125" customWidth="1"/>
    <col min="2" max="2" width="22.875" customWidth="1"/>
    <col min="3" max="3" width="10.25" customWidth="1"/>
    <col min="4" max="4" width="11.125" customWidth="1"/>
  </cols>
  <sheetData>
    <row r="1" s="62" customFormat="1" ht="20.25" customHeight="1" spans="20:20">
      <c r="T1" s="62" t="s">
        <v>319</v>
      </c>
    </row>
    <row r="2" s="62" customFormat="1" ht="32.25" customHeight="1" spans="1:20">
      <c r="A2" s="170" t="s">
        <v>320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="62" customFormat="1" ht="11.25" customHeight="1"/>
    <row r="4" s="62" customFormat="1" ht="11.25" customHeight="1" spans="4:20">
      <c r="D4" s="171"/>
      <c r="T4" s="62" t="s">
        <v>318</v>
      </c>
    </row>
    <row r="5" s="62" customFormat="1" ht="29.25" customHeight="1" spans="1:20">
      <c r="A5" s="172" t="s">
        <v>131</v>
      </c>
      <c r="B5" s="173" t="s">
        <v>132</v>
      </c>
      <c r="C5" s="174" t="s">
        <v>133</v>
      </c>
      <c r="D5" s="175"/>
      <c r="E5" s="175"/>
      <c r="F5" s="176"/>
      <c r="G5" s="177" t="s">
        <v>134</v>
      </c>
      <c r="H5" s="178"/>
      <c r="I5" s="178"/>
      <c r="J5" s="178"/>
      <c r="K5" s="178"/>
      <c r="L5" s="178"/>
      <c r="M5" s="178"/>
      <c r="N5" s="178"/>
      <c r="O5" s="178"/>
      <c r="P5" s="198"/>
      <c r="Q5" s="173" t="s">
        <v>321</v>
      </c>
      <c r="R5" s="173" t="s">
        <v>136</v>
      </c>
      <c r="S5" s="173" t="s">
        <v>137</v>
      </c>
      <c r="T5" s="200" t="s">
        <v>322</v>
      </c>
    </row>
    <row r="6" s="62" customFormat="1" ht="54.75" customHeight="1" spans="1:20">
      <c r="A6" s="179"/>
      <c r="B6" s="180"/>
      <c r="C6" s="181" t="s">
        <v>107</v>
      </c>
      <c r="D6" s="182" t="s">
        <v>189</v>
      </c>
      <c r="E6" s="182" t="s">
        <v>190</v>
      </c>
      <c r="F6" s="182" t="s">
        <v>180</v>
      </c>
      <c r="G6" s="181" t="s">
        <v>107</v>
      </c>
      <c r="H6" s="183" t="s">
        <v>214</v>
      </c>
      <c r="I6" s="183" t="s">
        <v>180</v>
      </c>
      <c r="J6" s="183" t="s">
        <v>182</v>
      </c>
      <c r="K6" s="183" t="s">
        <v>323</v>
      </c>
      <c r="L6" s="183" t="s">
        <v>195</v>
      </c>
      <c r="M6" s="183" t="s">
        <v>324</v>
      </c>
      <c r="N6" s="183" t="s">
        <v>178</v>
      </c>
      <c r="O6" s="183" t="s">
        <v>181</v>
      </c>
      <c r="P6" s="199" t="s">
        <v>185</v>
      </c>
      <c r="Q6" s="201"/>
      <c r="R6" s="201"/>
      <c r="S6" s="201"/>
      <c r="T6" s="180"/>
    </row>
    <row r="7" s="62" customFormat="1" ht="15" customHeight="1" spans="1:20">
      <c r="A7" s="184"/>
      <c r="B7" s="184"/>
      <c r="C7" s="181">
        <v>1</v>
      </c>
      <c r="D7" s="181">
        <v>2</v>
      </c>
      <c r="E7" s="181">
        <v>3</v>
      </c>
      <c r="F7" s="181">
        <v>4</v>
      </c>
      <c r="G7" s="181">
        <v>5</v>
      </c>
      <c r="H7" s="181">
        <v>6</v>
      </c>
      <c r="I7" s="181">
        <v>7</v>
      </c>
      <c r="J7" s="181">
        <v>8</v>
      </c>
      <c r="K7" s="181">
        <v>9</v>
      </c>
      <c r="L7" s="181">
        <v>10</v>
      </c>
      <c r="M7" s="181">
        <v>11</v>
      </c>
      <c r="N7" s="181">
        <v>12</v>
      </c>
      <c r="O7" s="181">
        <v>13</v>
      </c>
      <c r="P7" s="181">
        <v>14</v>
      </c>
      <c r="Q7" s="181">
        <v>15</v>
      </c>
      <c r="R7" s="181">
        <v>16</v>
      </c>
      <c r="S7" s="181">
        <v>17</v>
      </c>
      <c r="T7" s="181">
        <v>18</v>
      </c>
    </row>
    <row r="8" s="62" customFormat="1" ht="15" customHeight="1" spans="1:20">
      <c r="A8" s="70" t="s">
        <v>125</v>
      </c>
      <c r="B8" s="71" t="s">
        <v>126</v>
      </c>
      <c r="C8" s="185">
        <f>C9</f>
        <v>2972336.32</v>
      </c>
      <c r="D8" s="185">
        <f>SUM(D6,D9,D13,D19,D22)</f>
        <v>2549375</v>
      </c>
      <c r="E8" s="185">
        <f>E9</f>
        <v>578687</v>
      </c>
      <c r="F8" s="181"/>
      <c r="G8" s="185">
        <v>750000</v>
      </c>
      <c r="H8" s="185">
        <v>750000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</row>
    <row r="9" s="168" customFormat="1" ht="15" customHeight="1" spans="1:20">
      <c r="A9" s="186" t="s">
        <v>127</v>
      </c>
      <c r="B9" s="187" t="s">
        <v>138</v>
      </c>
      <c r="C9" s="185">
        <f>SUM(D9:E9)</f>
        <v>2972336.32</v>
      </c>
      <c r="D9" s="185">
        <f>SUM(D7,D10,D14,D20,D23)</f>
        <v>2393649.32</v>
      </c>
      <c r="E9" s="185">
        <f>E10</f>
        <v>578687</v>
      </c>
      <c r="F9" s="185"/>
      <c r="G9" s="185">
        <v>750000</v>
      </c>
      <c r="H9" s="185">
        <v>750000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="169" customFormat="1" ht="15" customHeight="1" spans="1:20">
      <c r="A10" s="186">
        <v>201</v>
      </c>
      <c r="B10" s="188" t="s">
        <v>139</v>
      </c>
      <c r="C10" s="185">
        <f>SUM(D10:E10)</f>
        <v>2258844.8</v>
      </c>
      <c r="D10" s="185">
        <f>D11</f>
        <v>1680157.8</v>
      </c>
      <c r="E10" s="185">
        <f>E11</f>
        <v>578687</v>
      </c>
      <c r="F10" s="189"/>
      <c r="G10" s="185">
        <v>750000</v>
      </c>
      <c r="H10" s="185">
        <v>750000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</row>
    <row r="11" s="168" customFormat="1" ht="15" customHeight="1" spans="1:20">
      <c r="A11" s="75" t="s">
        <v>140</v>
      </c>
      <c r="B11" s="190" t="s">
        <v>141</v>
      </c>
      <c r="C11" s="191">
        <f>SUM(D11:E11)</f>
        <v>2258844.8</v>
      </c>
      <c r="D11" s="191">
        <f>D12</f>
        <v>1680157.8</v>
      </c>
      <c r="E11" s="191">
        <f>E12</f>
        <v>578687</v>
      </c>
      <c r="F11" s="121"/>
      <c r="G11" s="191">
        <v>750000</v>
      </c>
      <c r="H11" s="191">
        <v>750000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="168" customFormat="1" ht="15" customHeight="1" spans="1:20">
      <c r="A12" s="73" t="s">
        <v>142</v>
      </c>
      <c r="B12" s="74" t="s">
        <v>143</v>
      </c>
      <c r="C12" s="191">
        <f>SUM(D12:F12)</f>
        <v>2258844.8</v>
      </c>
      <c r="D12" s="191">
        <v>1680157.8</v>
      </c>
      <c r="E12" s="191">
        <v>578687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="168" customFormat="1" ht="15" customHeight="1" spans="1:20">
      <c r="A13" s="73" t="s">
        <v>144</v>
      </c>
      <c r="B13" s="192" t="s">
        <v>145</v>
      </c>
      <c r="C13" s="191"/>
      <c r="D13" s="121"/>
      <c r="E13" s="121"/>
      <c r="F13" s="121"/>
      <c r="G13" s="191">
        <v>750000</v>
      </c>
      <c r="H13" s="191">
        <v>750000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="168" customFormat="1" ht="15" customHeight="1" spans="1:20">
      <c r="A14" s="193" t="s">
        <v>215</v>
      </c>
      <c r="B14" s="187" t="s">
        <v>147</v>
      </c>
      <c r="C14" s="185">
        <f>SUM(C16,C17,C19)</f>
        <v>395874</v>
      </c>
      <c r="D14" s="185">
        <f>SUM(D16,D17,D19)</f>
        <v>395874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="168" customFormat="1" ht="15" customHeight="1" spans="1:20">
      <c r="A15" s="75" t="s">
        <v>148</v>
      </c>
      <c r="B15" s="192" t="s">
        <v>149</v>
      </c>
      <c r="C15" s="191">
        <f>SUM(C16:C17)</f>
        <v>371842.56</v>
      </c>
      <c r="D15" s="191">
        <f>SUM(D16:D17)</f>
        <v>371842.56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="168" customFormat="1" ht="15" customHeight="1" spans="1:20">
      <c r="A16" s="73" t="s">
        <v>150</v>
      </c>
      <c r="B16" s="190" t="s">
        <v>151</v>
      </c>
      <c r="C16" s="191">
        <v>247895.04</v>
      </c>
      <c r="D16" s="191">
        <v>247895.04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="168" customFormat="1" ht="15" customHeight="1" spans="1:20">
      <c r="A17" s="73" t="s">
        <v>152</v>
      </c>
      <c r="B17" s="190" t="s">
        <v>153</v>
      </c>
      <c r="C17" s="191">
        <v>123947.52</v>
      </c>
      <c r="D17" s="191">
        <v>123947.52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</row>
    <row r="18" s="168" customFormat="1" ht="15" customHeight="1" spans="1:20">
      <c r="A18" s="194" t="s">
        <v>154</v>
      </c>
      <c r="B18" s="74" t="s">
        <v>155</v>
      </c>
      <c r="C18" s="191">
        <v>24031.44</v>
      </c>
      <c r="D18" s="191">
        <v>24031.44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="168" customFormat="1" ht="15" customHeight="1" spans="1:20">
      <c r="A19" s="73" t="s">
        <v>156</v>
      </c>
      <c r="B19" s="190" t="s">
        <v>157</v>
      </c>
      <c r="C19" s="191">
        <v>24031.44</v>
      </c>
      <c r="D19" s="191">
        <v>24031.44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="168" customFormat="1" ht="15" customHeight="1" spans="1:20">
      <c r="A20" s="186" t="s">
        <v>158</v>
      </c>
      <c r="B20" s="71" t="s">
        <v>159</v>
      </c>
      <c r="C20" s="185">
        <v>131694.24</v>
      </c>
      <c r="D20" s="185">
        <v>131694.24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="168" customFormat="1" ht="15" customHeight="1" spans="1:20">
      <c r="A21" s="194" t="s">
        <v>160</v>
      </c>
      <c r="B21" s="190" t="s">
        <v>161</v>
      </c>
      <c r="C21" s="191">
        <v>131694.24</v>
      </c>
      <c r="D21" s="191">
        <v>131694.24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="168" customFormat="1" ht="15" customHeight="1" spans="1:20">
      <c r="A22" s="194" t="s">
        <v>162</v>
      </c>
      <c r="B22" s="74" t="s">
        <v>163</v>
      </c>
      <c r="C22" s="191">
        <v>131694.24</v>
      </c>
      <c r="D22" s="191">
        <v>131694.24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="168" customFormat="1" ht="15" customHeight="1" spans="1:20">
      <c r="A23" s="195">
        <v>221</v>
      </c>
      <c r="B23" s="71" t="s">
        <v>164</v>
      </c>
      <c r="C23" s="185">
        <v>185921.28</v>
      </c>
      <c r="D23" s="185">
        <v>185921.28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</row>
    <row r="24" s="168" customFormat="1" ht="15" customHeight="1" spans="1:20">
      <c r="A24" s="196" t="s">
        <v>165</v>
      </c>
      <c r="B24" s="190" t="s">
        <v>166</v>
      </c>
      <c r="C24" s="191">
        <v>185921.28</v>
      </c>
      <c r="D24" s="191">
        <v>185921.28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ht="15" customHeight="1" spans="1:20">
      <c r="A25" s="197" t="s">
        <v>167</v>
      </c>
      <c r="B25" s="190" t="s">
        <v>168</v>
      </c>
      <c r="C25" s="191">
        <v>185921.28</v>
      </c>
      <c r="D25" s="191">
        <v>185921.28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23" sqref="G2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36"/>
      <c r="H1" s="135" t="s">
        <v>325</v>
      </c>
    </row>
    <row r="2" ht="38.85" customHeight="1" spans="1:8">
      <c r="A2" s="142" t="s">
        <v>326</v>
      </c>
      <c r="B2" s="142"/>
      <c r="C2" s="142"/>
      <c r="D2" s="142"/>
      <c r="E2" s="142"/>
      <c r="F2" s="142"/>
      <c r="G2" s="142"/>
      <c r="H2" s="142"/>
    </row>
    <row r="3" ht="24.2" customHeight="1" spans="1:8">
      <c r="A3" s="157"/>
      <c r="B3" s="157"/>
      <c r="C3" s="157"/>
      <c r="D3" s="157"/>
      <c r="E3" s="157"/>
      <c r="F3" s="157"/>
      <c r="G3" s="157"/>
      <c r="H3" s="163" t="s">
        <v>2</v>
      </c>
    </row>
    <row r="4" ht="20.65" customHeight="1" spans="1:8">
      <c r="A4" s="131" t="s">
        <v>306</v>
      </c>
      <c r="B4" s="131" t="s">
        <v>307</v>
      </c>
      <c r="C4" s="131" t="s">
        <v>107</v>
      </c>
      <c r="D4" s="131" t="s">
        <v>327</v>
      </c>
      <c r="E4" s="131"/>
      <c r="F4" s="131"/>
      <c r="G4" s="131"/>
      <c r="H4" s="131" t="s">
        <v>134</v>
      </c>
    </row>
    <row r="5" ht="18.95" customHeight="1" spans="1:8">
      <c r="A5" s="131"/>
      <c r="B5" s="131"/>
      <c r="C5" s="131"/>
      <c r="D5" s="131" t="s">
        <v>109</v>
      </c>
      <c r="E5" s="131" t="s">
        <v>212</v>
      </c>
      <c r="F5" s="131"/>
      <c r="G5" s="131" t="s">
        <v>213</v>
      </c>
      <c r="H5" s="131"/>
    </row>
    <row r="6" ht="24.2" customHeight="1" spans="1:8">
      <c r="A6" s="131"/>
      <c r="B6" s="131"/>
      <c r="C6" s="131"/>
      <c r="D6" s="131"/>
      <c r="E6" s="131" t="s">
        <v>189</v>
      </c>
      <c r="F6" s="131" t="s">
        <v>180</v>
      </c>
      <c r="G6" s="131"/>
      <c r="H6" s="131"/>
    </row>
    <row r="7" ht="22.9" customHeight="1" spans="1:8">
      <c r="A7" s="158"/>
      <c r="B7" s="159" t="s">
        <v>107</v>
      </c>
      <c r="C7" s="160">
        <v>0</v>
      </c>
      <c r="D7" s="160"/>
      <c r="E7" s="160"/>
      <c r="F7" s="160"/>
      <c r="G7" s="160"/>
      <c r="H7" s="160"/>
    </row>
    <row r="8" ht="22.9" customHeight="1" spans="1:8">
      <c r="A8" s="70" t="s">
        <v>125</v>
      </c>
      <c r="B8" s="71" t="s">
        <v>126</v>
      </c>
      <c r="C8" s="160">
        <v>0</v>
      </c>
      <c r="D8" s="160"/>
      <c r="E8" s="160"/>
      <c r="F8" s="160"/>
      <c r="G8" s="160"/>
      <c r="H8" s="160"/>
    </row>
    <row r="9" ht="22.9" customHeight="1" spans="1:8">
      <c r="A9" s="73" t="s">
        <v>127</v>
      </c>
      <c r="B9" s="74" t="s">
        <v>138</v>
      </c>
      <c r="C9" s="162">
        <v>0</v>
      </c>
      <c r="D9" s="160"/>
      <c r="E9" s="160"/>
      <c r="F9" s="160"/>
      <c r="G9" s="160"/>
      <c r="H9" s="160"/>
    </row>
    <row r="10" ht="22.9" customHeight="1" spans="1:8">
      <c r="A10" s="166"/>
      <c r="B10" s="166"/>
      <c r="C10" s="160"/>
      <c r="D10" s="160"/>
      <c r="E10" s="160"/>
      <c r="F10" s="160"/>
      <c r="G10" s="160"/>
      <c r="H10" s="160"/>
    </row>
    <row r="11" ht="22.9" customHeight="1" spans="1:8">
      <c r="A11" s="166"/>
      <c r="B11" s="166"/>
      <c r="C11" s="160"/>
      <c r="D11" s="160"/>
      <c r="E11" s="160"/>
      <c r="F11" s="160"/>
      <c r="G11" s="160"/>
      <c r="H11" s="160"/>
    </row>
    <row r="12" ht="22.9" customHeight="1" spans="1:8">
      <c r="A12" s="161"/>
      <c r="B12" s="161"/>
      <c r="C12" s="162"/>
      <c r="D12" s="162"/>
      <c r="E12" s="167"/>
      <c r="F12" s="167"/>
      <c r="G12" s="167"/>
      <c r="H12" s="16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zoomScale="130" zoomScaleNormal="130" workbookViewId="0">
      <selection activeCell="H26" sqref="H26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4" width="11.125" customWidth="1"/>
    <col min="5" max="5" width="10.75" customWidth="1"/>
    <col min="6" max="12" width="7.75" customWidth="1"/>
    <col min="13" max="13" width="11" customWidth="1"/>
    <col min="14" max="14" width="7.75" customWidth="1"/>
    <col min="15" max="18" width="9.75" customWidth="1"/>
  </cols>
  <sheetData>
    <row r="1" ht="16.35" customHeight="1" spans="1:14">
      <c r="A1" s="136"/>
      <c r="M1" s="135" t="s">
        <v>328</v>
      </c>
      <c r="N1" s="135"/>
    </row>
    <row r="2" ht="45.75" customHeight="1" spans="1:14">
      <c r="A2" s="142" t="s">
        <v>329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ht="18.2" customHeight="1" spans="1:1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63" t="s">
        <v>2</v>
      </c>
      <c r="N3" s="163"/>
    </row>
    <row r="4" ht="26.1" customHeight="1" spans="1:14">
      <c r="A4" s="131" t="s">
        <v>330</v>
      </c>
      <c r="B4" s="131" t="s">
        <v>331</v>
      </c>
      <c r="C4" s="131" t="s">
        <v>332</v>
      </c>
      <c r="D4" s="131"/>
      <c r="E4" s="131"/>
      <c r="F4" s="131"/>
      <c r="G4" s="131"/>
      <c r="H4" s="131"/>
      <c r="I4" s="131"/>
      <c r="J4" s="131"/>
      <c r="K4" s="131"/>
      <c r="L4" s="131"/>
      <c r="M4" s="131" t="s">
        <v>333</v>
      </c>
      <c r="N4" s="131"/>
    </row>
    <row r="5" ht="31.9" customHeight="1" spans="1:14">
      <c r="A5" s="131"/>
      <c r="B5" s="131"/>
      <c r="C5" s="131" t="s">
        <v>334</v>
      </c>
      <c r="D5" s="131" t="s">
        <v>110</v>
      </c>
      <c r="E5" s="131"/>
      <c r="F5" s="131"/>
      <c r="G5" s="131"/>
      <c r="H5" s="131"/>
      <c r="I5" s="131"/>
      <c r="J5" s="131" t="s">
        <v>335</v>
      </c>
      <c r="K5" s="131" t="s">
        <v>112</v>
      </c>
      <c r="L5" s="131" t="s">
        <v>113</v>
      </c>
      <c r="M5" s="131" t="s">
        <v>336</v>
      </c>
      <c r="N5" s="131" t="s">
        <v>337</v>
      </c>
    </row>
    <row r="6" ht="44.85" customHeight="1" spans="1:14">
      <c r="A6" s="131"/>
      <c r="B6" s="131"/>
      <c r="C6" s="131"/>
      <c r="D6" s="131" t="s">
        <v>338</v>
      </c>
      <c r="E6" s="131" t="s">
        <v>339</v>
      </c>
      <c r="F6" s="131" t="s">
        <v>340</v>
      </c>
      <c r="G6" s="131" t="s">
        <v>341</v>
      </c>
      <c r="H6" s="131" t="s">
        <v>342</v>
      </c>
      <c r="I6" s="131" t="s">
        <v>343</v>
      </c>
      <c r="J6" s="131"/>
      <c r="K6" s="131"/>
      <c r="L6" s="131"/>
      <c r="M6" s="131"/>
      <c r="N6" s="131"/>
    </row>
    <row r="7" ht="22.9" customHeight="1" spans="1:14">
      <c r="A7" s="158"/>
      <c r="B7" s="159" t="s">
        <v>107</v>
      </c>
      <c r="C7" s="160">
        <v>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58"/>
    </row>
    <row r="8" ht="22.9" customHeight="1" spans="1:14">
      <c r="A8" s="158"/>
      <c r="B8" s="159" t="s">
        <v>107</v>
      </c>
      <c r="C8" s="160">
        <f>C9</f>
        <v>750000</v>
      </c>
      <c r="D8" s="160">
        <f t="shared" ref="D8:E8" si="0">D9</f>
        <v>750000</v>
      </c>
      <c r="E8" s="160">
        <f t="shared" si="0"/>
        <v>750000</v>
      </c>
      <c r="F8" s="160"/>
      <c r="G8" s="160"/>
      <c r="H8" s="160"/>
      <c r="I8" s="160"/>
      <c r="J8" s="160"/>
      <c r="K8" s="160"/>
      <c r="L8" s="160"/>
      <c r="M8" s="160">
        <f>M9</f>
        <v>750000</v>
      </c>
      <c r="N8" s="158"/>
    </row>
    <row r="9" ht="22.9" customHeight="1" spans="1:14">
      <c r="A9" s="70" t="s">
        <v>125</v>
      </c>
      <c r="B9" s="71" t="s">
        <v>126</v>
      </c>
      <c r="C9" s="160">
        <f>SUM(C11:C18)</f>
        <v>750000</v>
      </c>
      <c r="D9" s="160">
        <f t="shared" ref="D9:E9" si="1">SUM(D11:D18)</f>
        <v>750000</v>
      </c>
      <c r="E9" s="160">
        <f t="shared" si="1"/>
        <v>750000</v>
      </c>
      <c r="F9" s="160"/>
      <c r="G9" s="160"/>
      <c r="H9" s="160"/>
      <c r="I9" s="160"/>
      <c r="J9" s="160"/>
      <c r="K9" s="160"/>
      <c r="L9" s="160"/>
      <c r="M9" s="160">
        <f>SUM(M11:M18)</f>
        <v>750000</v>
      </c>
      <c r="N9" s="158"/>
    </row>
    <row r="10" ht="22.9" customHeight="1" spans="1:14">
      <c r="A10" s="73" t="s">
        <v>127</v>
      </c>
      <c r="B10" s="74" t="s">
        <v>138</v>
      </c>
      <c r="C10" s="160">
        <f>SUM(C11:C18)</f>
        <v>750000</v>
      </c>
      <c r="D10" s="160">
        <f t="shared" ref="D10:E10" si="2">SUM(D11:D18)</f>
        <v>750000</v>
      </c>
      <c r="E10" s="160">
        <f t="shared" si="2"/>
        <v>750000</v>
      </c>
      <c r="F10" s="160"/>
      <c r="G10" s="160"/>
      <c r="H10" s="160"/>
      <c r="I10" s="160"/>
      <c r="J10" s="160"/>
      <c r="K10" s="160"/>
      <c r="L10" s="160"/>
      <c r="M10" s="160">
        <f>SUM(M11:M18)</f>
        <v>750000</v>
      </c>
      <c r="N10" s="158"/>
    </row>
    <row r="11" spans="1:14">
      <c r="A11" s="161" t="s">
        <v>344</v>
      </c>
      <c r="B11" s="161" t="s">
        <v>345</v>
      </c>
      <c r="C11" s="162">
        <v>80000</v>
      </c>
      <c r="D11" s="162">
        <v>80000</v>
      </c>
      <c r="E11" s="162">
        <v>80000</v>
      </c>
      <c r="F11" s="162"/>
      <c r="G11" s="162"/>
      <c r="H11" s="162"/>
      <c r="I11" s="162"/>
      <c r="J11" s="162"/>
      <c r="K11" s="162"/>
      <c r="L11" s="162"/>
      <c r="M11" s="162">
        <v>80000</v>
      </c>
      <c r="N11" s="164"/>
    </row>
    <row r="12" spans="1:14">
      <c r="A12" s="161" t="s">
        <v>344</v>
      </c>
      <c r="B12" s="161" t="s">
        <v>346</v>
      </c>
      <c r="C12" s="162">
        <v>170000</v>
      </c>
      <c r="D12" s="162">
        <v>170000</v>
      </c>
      <c r="E12" s="162">
        <v>170000</v>
      </c>
      <c r="F12" s="162"/>
      <c r="G12" s="162"/>
      <c r="H12" s="162"/>
      <c r="I12" s="162"/>
      <c r="J12" s="162"/>
      <c r="K12" s="162"/>
      <c r="L12" s="162"/>
      <c r="M12" s="162">
        <v>170000</v>
      </c>
      <c r="N12" s="164"/>
    </row>
    <row r="13" spans="1:14">
      <c r="A13" s="161" t="s">
        <v>344</v>
      </c>
      <c r="B13" s="161" t="s">
        <v>347</v>
      </c>
      <c r="C13" s="162">
        <v>80000</v>
      </c>
      <c r="D13" s="162">
        <v>80000</v>
      </c>
      <c r="E13" s="162">
        <v>80000</v>
      </c>
      <c r="F13" s="162"/>
      <c r="G13" s="162"/>
      <c r="H13" s="162"/>
      <c r="I13" s="162"/>
      <c r="J13" s="162"/>
      <c r="K13" s="162"/>
      <c r="L13" s="162"/>
      <c r="M13" s="162">
        <v>80000</v>
      </c>
      <c r="N13" s="164"/>
    </row>
    <row r="14" spans="1:14">
      <c r="A14" s="161" t="s">
        <v>344</v>
      </c>
      <c r="B14" s="161" t="s">
        <v>348</v>
      </c>
      <c r="C14" s="162">
        <v>150000</v>
      </c>
      <c r="D14" s="162">
        <v>150000</v>
      </c>
      <c r="E14" s="162">
        <v>150000</v>
      </c>
      <c r="F14" s="162"/>
      <c r="G14" s="162"/>
      <c r="H14" s="162"/>
      <c r="I14" s="162"/>
      <c r="J14" s="162"/>
      <c r="K14" s="162"/>
      <c r="L14" s="162"/>
      <c r="M14" s="162">
        <v>150000</v>
      </c>
      <c r="N14" s="164"/>
    </row>
    <row r="15" spans="1:14">
      <c r="A15" s="161" t="s">
        <v>344</v>
      </c>
      <c r="B15" s="161" t="s">
        <v>349</v>
      </c>
      <c r="C15" s="162">
        <v>30000</v>
      </c>
      <c r="D15" s="162">
        <v>30000</v>
      </c>
      <c r="E15" s="162">
        <v>30000</v>
      </c>
      <c r="F15" s="162"/>
      <c r="G15" s="162"/>
      <c r="H15" s="162"/>
      <c r="I15" s="162"/>
      <c r="J15" s="162"/>
      <c r="K15" s="162"/>
      <c r="L15" s="162"/>
      <c r="M15" s="162">
        <v>30000</v>
      </c>
      <c r="N15" s="164"/>
    </row>
    <row r="16" spans="1:14">
      <c r="A16" s="161" t="s">
        <v>344</v>
      </c>
      <c r="B16" s="161" t="s">
        <v>350</v>
      </c>
      <c r="C16" s="162">
        <v>100000</v>
      </c>
      <c r="D16" s="162">
        <v>100000</v>
      </c>
      <c r="E16" s="162">
        <v>100000</v>
      </c>
      <c r="F16" s="162"/>
      <c r="G16" s="162"/>
      <c r="H16" s="162"/>
      <c r="I16" s="162"/>
      <c r="J16" s="162"/>
      <c r="K16" s="162"/>
      <c r="L16" s="162"/>
      <c r="M16" s="162">
        <v>100000</v>
      </c>
      <c r="N16" s="164"/>
    </row>
    <row r="17" spans="1:14">
      <c r="A17" s="161" t="s">
        <v>344</v>
      </c>
      <c r="B17" s="161" t="s">
        <v>351</v>
      </c>
      <c r="C17" s="162">
        <v>20000</v>
      </c>
      <c r="D17" s="162">
        <v>20000</v>
      </c>
      <c r="E17" s="162">
        <v>20000</v>
      </c>
      <c r="F17" s="162"/>
      <c r="G17" s="162"/>
      <c r="H17" s="162"/>
      <c r="I17" s="162"/>
      <c r="J17" s="162"/>
      <c r="K17" s="162"/>
      <c r="L17" s="162"/>
      <c r="M17" s="162">
        <v>20000</v>
      </c>
      <c r="N17" s="164"/>
    </row>
    <row r="18" spans="1:14">
      <c r="A18" s="161" t="s">
        <v>344</v>
      </c>
      <c r="B18" s="161" t="s">
        <v>352</v>
      </c>
      <c r="C18" s="162">
        <v>120000</v>
      </c>
      <c r="D18" s="162">
        <v>120000</v>
      </c>
      <c r="E18" s="162">
        <v>120000</v>
      </c>
      <c r="F18" s="162"/>
      <c r="G18" s="162"/>
      <c r="H18" s="162"/>
      <c r="I18" s="162"/>
      <c r="J18" s="162"/>
      <c r="K18" s="162"/>
      <c r="L18" s="162"/>
      <c r="M18" s="162">
        <v>120000</v>
      </c>
      <c r="N18" s="164"/>
    </row>
    <row r="19" spans="13:13">
      <c r="M19" s="16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G24" sqref="G24"/>
    </sheetView>
  </sheetViews>
  <sheetFormatPr defaultColWidth="9" defaultRowHeight="13.5"/>
  <cols>
    <col min="1" max="1" width="17.875" customWidth="1"/>
  </cols>
  <sheetData>
    <row r="1" spans="1:2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11" t="s">
        <v>353</v>
      </c>
    </row>
    <row r="2" ht="18.75" spans="1:21">
      <c r="A2" s="101" t="s">
        <v>354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45"/>
      <c r="T3" s="145"/>
      <c r="U3" s="156" t="s">
        <v>318</v>
      </c>
    </row>
    <row r="4" spans="1:21">
      <c r="A4" s="65" t="s">
        <v>297</v>
      </c>
      <c r="B4" s="65" t="s">
        <v>355</v>
      </c>
      <c r="C4" s="65" t="s">
        <v>356</v>
      </c>
      <c r="D4" s="104" t="s">
        <v>357</v>
      </c>
      <c r="E4" s="65" t="s">
        <v>358</v>
      </c>
      <c r="F4" s="65"/>
      <c r="G4" s="65"/>
      <c r="H4" s="65"/>
      <c r="I4" s="104" t="s">
        <v>359</v>
      </c>
      <c r="J4" s="152"/>
      <c r="K4" s="152"/>
      <c r="L4" s="152"/>
      <c r="M4" s="152"/>
      <c r="N4" s="152"/>
      <c r="O4" s="153"/>
      <c r="P4" s="65" t="s">
        <v>360</v>
      </c>
      <c r="Q4" s="65"/>
      <c r="R4" s="65" t="s">
        <v>361</v>
      </c>
      <c r="S4" s="65"/>
      <c r="T4" s="65"/>
      <c r="U4" s="65"/>
    </row>
    <row r="5" spans="1:21">
      <c r="A5" s="65"/>
      <c r="B5" s="65"/>
      <c r="C5" s="65"/>
      <c r="D5" s="65"/>
      <c r="E5" s="67" t="s">
        <v>109</v>
      </c>
      <c r="F5" s="65" t="s">
        <v>362</v>
      </c>
      <c r="G5" s="65" t="s">
        <v>363</v>
      </c>
      <c r="H5" s="65" t="s">
        <v>364</v>
      </c>
      <c r="I5" s="154" t="s">
        <v>365</v>
      </c>
      <c r="J5" s="154" t="s">
        <v>366</v>
      </c>
      <c r="K5" s="154" t="s">
        <v>335</v>
      </c>
      <c r="L5" s="154" t="s">
        <v>367</v>
      </c>
      <c r="M5" s="154" t="s">
        <v>368</v>
      </c>
      <c r="N5" s="154" t="s">
        <v>120</v>
      </c>
      <c r="O5" s="154" t="s">
        <v>109</v>
      </c>
      <c r="P5" s="65" t="s">
        <v>369</v>
      </c>
      <c r="Q5" s="65" t="s">
        <v>370</v>
      </c>
      <c r="R5" s="65" t="s">
        <v>107</v>
      </c>
      <c r="S5" s="65" t="s">
        <v>371</v>
      </c>
      <c r="T5" s="154" t="s">
        <v>335</v>
      </c>
      <c r="U5" s="117" t="s">
        <v>372</v>
      </c>
    </row>
    <row r="6" spans="1:21">
      <c r="A6" s="65"/>
      <c r="B6" s="65"/>
      <c r="C6" s="65"/>
      <c r="D6" s="65"/>
      <c r="E6" s="67"/>
      <c r="F6" s="65"/>
      <c r="G6" s="65"/>
      <c r="H6" s="65"/>
      <c r="I6" s="120"/>
      <c r="J6" s="120"/>
      <c r="K6" s="120"/>
      <c r="L6" s="120"/>
      <c r="M6" s="120"/>
      <c r="N6" s="120"/>
      <c r="O6" s="120"/>
      <c r="P6" s="65"/>
      <c r="Q6" s="65"/>
      <c r="R6" s="65"/>
      <c r="S6" s="65"/>
      <c r="T6" s="120"/>
      <c r="U6" s="117"/>
    </row>
    <row r="7" spans="1:21">
      <c r="A7" s="146" t="s">
        <v>126</v>
      </c>
      <c r="B7" s="147"/>
      <c r="C7" s="148">
        <v>0</v>
      </c>
      <c r="D7" s="148">
        <v>0</v>
      </c>
      <c r="E7" s="149"/>
      <c r="F7" s="149"/>
      <c r="G7" s="149"/>
      <c r="H7" s="150"/>
      <c r="I7" s="149"/>
      <c r="J7" s="150"/>
      <c r="K7" s="149"/>
      <c r="L7" s="150"/>
      <c r="M7" s="149"/>
      <c r="N7" s="150"/>
      <c r="O7" s="149"/>
      <c r="P7" s="155"/>
      <c r="Q7" s="149"/>
      <c r="R7" s="150"/>
      <c r="S7" s="149"/>
      <c r="T7" s="150"/>
      <c r="U7" s="149"/>
    </row>
    <row r="8" spans="1:21">
      <c r="A8" s="147"/>
      <c r="B8" s="147"/>
      <c r="C8" s="151"/>
      <c r="D8" s="151"/>
      <c r="E8" s="149"/>
      <c r="F8" s="149"/>
      <c r="G8" s="149"/>
      <c r="H8" s="150"/>
      <c r="I8" s="149"/>
      <c r="J8" s="150"/>
      <c r="K8" s="149"/>
      <c r="L8" s="150"/>
      <c r="M8" s="149"/>
      <c r="N8" s="150"/>
      <c r="O8" s="149"/>
      <c r="P8" s="155"/>
      <c r="Q8" s="149"/>
      <c r="R8" s="150"/>
      <c r="S8" s="149"/>
      <c r="T8" s="150"/>
      <c r="U8" s="149"/>
    </row>
    <row r="9" spans="1:21">
      <c r="A9" s="147"/>
      <c r="B9" s="147"/>
      <c r="C9" s="151"/>
      <c r="D9" s="151"/>
      <c r="E9" s="149"/>
      <c r="F9" s="149"/>
      <c r="G9" s="149"/>
      <c r="H9" s="150"/>
      <c r="I9" s="149"/>
      <c r="J9" s="150"/>
      <c r="K9" s="149"/>
      <c r="L9" s="150"/>
      <c r="M9" s="149"/>
      <c r="N9" s="150"/>
      <c r="O9" s="149"/>
      <c r="P9" s="155"/>
      <c r="Q9" s="149"/>
      <c r="R9" s="150"/>
      <c r="S9" s="149"/>
      <c r="T9" s="150"/>
      <c r="U9" s="149"/>
    </row>
    <row r="10" spans="1:21">
      <c r="A10" s="147"/>
      <c r="B10" s="147"/>
      <c r="C10" s="151"/>
      <c r="D10" s="151"/>
      <c r="E10" s="149"/>
      <c r="F10" s="149"/>
      <c r="G10" s="149"/>
      <c r="H10" s="150"/>
      <c r="I10" s="149"/>
      <c r="J10" s="150"/>
      <c r="K10" s="149"/>
      <c r="L10" s="150"/>
      <c r="M10" s="149"/>
      <c r="N10" s="150"/>
      <c r="O10" s="149"/>
      <c r="P10" s="155"/>
      <c r="Q10" s="149"/>
      <c r="R10" s="150"/>
      <c r="S10" s="149"/>
      <c r="T10" s="150"/>
      <c r="U10" s="149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D8" sqref="D8"/>
    </sheetView>
  </sheetViews>
  <sheetFormatPr defaultColWidth="9" defaultRowHeight="13.5" outlineLevelRow="6"/>
  <sheetData>
    <row r="1" s="62" customFormat="1" ht="23.25" customHeight="1" spans="1:18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135" t="s">
        <v>373</v>
      </c>
      <c r="Q1" s="94"/>
      <c r="R1" s="94"/>
    </row>
    <row r="2" s="62" customFormat="1" ht="23.25" customHeight="1" spans="1:18">
      <c r="A2" s="142" t="s">
        <v>374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94"/>
      <c r="R2" s="94"/>
    </row>
    <row r="3" s="62" customFormat="1" ht="23.25" customHeight="1" spans="1:18">
      <c r="A3" s="143"/>
      <c r="B3" s="87"/>
      <c r="C3" s="87"/>
      <c r="D3" s="87"/>
      <c r="E3" s="87"/>
      <c r="F3" s="87"/>
      <c r="G3" s="87"/>
      <c r="H3" s="87"/>
      <c r="I3" s="85"/>
      <c r="J3" s="85"/>
      <c r="K3" s="85"/>
      <c r="L3" s="85"/>
      <c r="M3" s="85"/>
      <c r="N3" s="85"/>
      <c r="P3" s="137" t="s">
        <v>318</v>
      </c>
      <c r="Q3" s="94"/>
      <c r="R3" s="94"/>
    </row>
    <row r="4" s="62" customFormat="1" ht="25.5" customHeight="1" spans="1:18">
      <c r="A4" s="88" t="s">
        <v>375</v>
      </c>
      <c r="B4" s="126" t="s">
        <v>330</v>
      </c>
      <c r="C4" s="126" t="s">
        <v>376</v>
      </c>
      <c r="D4" s="126" t="s">
        <v>188</v>
      </c>
      <c r="E4" s="126" t="s">
        <v>172</v>
      </c>
      <c r="F4" s="126" t="s">
        <v>173</v>
      </c>
      <c r="G4" s="126" t="s">
        <v>174</v>
      </c>
      <c r="H4" s="126" t="s">
        <v>175</v>
      </c>
      <c r="I4" s="126" t="s">
        <v>176</v>
      </c>
      <c r="J4" s="126" t="s">
        <v>177</v>
      </c>
      <c r="K4" s="126" t="s">
        <v>178</v>
      </c>
      <c r="L4" s="126" t="s">
        <v>179</v>
      </c>
      <c r="M4" s="126" t="s">
        <v>180</v>
      </c>
      <c r="N4" s="126" t="s">
        <v>181</v>
      </c>
      <c r="O4" s="126" t="s">
        <v>182</v>
      </c>
      <c r="P4" s="126" t="s">
        <v>185</v>
      </c>
      <c r="Q4" s="96"/>
      <c r="R4" s="96"/>
    </row>
    <row r="5" s="62" customFormat="1" ht="14.25" customHeight="1" spans="1:18">
      <c r="A5" s="88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96"/>
      <c r="R5" s="96"/>
    </row>
    <row r="6" s="62" customFormat="1" ht="14.25" customHeight="1" spans="1:18">
      <c r="A6" s="8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96"/>
      <c r="R6" s="96"/>
    </row>
    <row r="7" s="62" customFormat="1" ht="23.25" customHeight="1" spans="1:18">
      <c r="A7" s="88"/>
      <c r="B7" s="131">
        <v>107001</v>
      </c>
      <c r="C7" s="131" t="s">
        <v>126</v>
      </c>
      <c r="D7" s="131">
        <v>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94"/>
      <c r="R7" s="94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I19" sqref="I19"/>
    </sheetView>
  </sheetViews>
  <sheetFormatPr defaultColWidth="9" defaultRowHeight="13.5"/>
  <cols>
    <col min="1" max="1" width="27.25" customWidth="1"/>
    <col min="2" max="2" width="19.375" customWidth="1"/>
  </cols>
  <sheetData>
    <row r="1" spans="1:2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35" t="s">
        <v>377</v>
      </c>
      <c r="U1" s="136"/>
    </row>
    <row r="2" ht="21.75" spans="1:20">
      <c r="A2" s="124" t="s">
        <v>378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37" t="s">
        <v>318</v>
      </c>
    </row>
    <row r="5" spans="1:20">
      <c r="A5" s="125" t="s">
        <v>131</v>
      </c>
      <c r="B5" s="126" t="s">
        <v>132</v>
      </c>
      <c r="C5" s="127" t="s">
        <v>133</v>
      </c>
      <c r="D5" s="128"/>
      <c r="E5" s="128"/>
      <c r="F5" s="128"/>
      <c r="G5" s="91" t="s">
        <v>134</v>
      </c>
      <c r="H5" s="91"/>
      <c r="I5" s="91"/>
      <c r="J5" s="91"/>
      <c r="K5" s="91"/>
      <c r="L5" s="91"/>
      <c r="M5" s="91"/>
      <c r="N5" s="91"/>
      <c r="O5" s="91"/>
      <c r="P5" s="133"/>
      <c r="Q5" s="125" t="s">
        <v>321</v>
      </c>
      <c r="R5" s="138" t="s">
        <v>136</v>
      </c>
      <c r="S5" s="139" t="s">
        <v>137</v>
      </c>
      <c r="T5" s="139" t="s">
        <v>322</v>
      </c>
    </row>
    <row r="6" ht="21" spans="1:20">
      <c r="A6" s="129"/>
      <c r="B6" s="130"/>
      <c r="C6" s="131" t="s">
        <v>107</v>
      </c>
      <c r="D6" s="131" t="s">
        <v>189</v>
      </c>
      <c r="E6" s="131" t="s">
        <v>190</v>
      </c>
      <c r="F6" s="131" t="s">
        <v>180</v>
      </c>
      <c r="G6" s="130" t="s">
        <v>107</v>
      </c>
      <c r="H6" s="130" t="s">
        <v>214</v>
      </c>
      <c r="I6" s="130" t="s">
        <v>180</v>
      </c>
      <c r="J6" s="130" t="s">
        <v>182</v>
      </c>
      <c r="K6" s="130" t="s">
        <v>323</v>
      </c>
      <c r="L6" s="130" t="s">
        <v>195</v>
      </c>
      <c r="M6" s="130" t="s">
        <v>324</v>
      </c>
      <c r="N6" s="130" t="s">
        <v>178</v>
      </c>
      <c r="O6" s="130" t="s">
        <v>181</v>
      </c>
      <c r="P6" s="134" t="s">
        <v>185</v>
      </c>
      <c r="Q6" s="129"/>
      <c r="R6" s="140"/>
      <c r="S6" s="141"/>
      <c r="T6" s="141"/>
    </row>
    <row r="7" ht="33" customHeight="1" spans="1:20">
      <c r="A7" s="126"/>
      <c r="B7" s="126" t="s">
        <v>107</v>
      </c>
      <c r="C7" s="126">
        <v>1</v>
      </c>
      <c r="D7" s="126">
        <v>2</v>
      </c>
      <c r="E7" s="126">
        <v>3</v>
      </c>
      <c r="F7" s="126">
        <v>4</v>
      </c>
      <c r="G7" s="126">
        <v>5</v>
      </c>
      <c r="H7" s="126">
        <v>6</v>
      </c>
      <c r="I7" s="126">
        <v>7</v>
      </c>
      <c r="J7" s="126">
        <v>8</v>
      </c>
      <c r="K7" s="126">
        <v>9</v>
      </c>
      <c r="L7" s="126">
        <v>10</v>
      </c>
      <c r="M7" s="126">
        <v>11</v>
      </c>
      <c r="N7" s="126">
        <v>12</v>
      </c>
      <c r="O7" s="126">
        <v>13</v>
      </c>
      <c r="P7" s="126">
        <v>14</v>
      </c>
      <c r="Q7" s="126">
        <v>15</v>
      </c>
      <c r="R7" s="138">
        <v>16</v>
      </c>
      <c r="S7" s="139">
        <v>17</v>
      </c>
      <c r="T7" s="139">
        <v>18</v>
      </c>
    </row>
    <row r="8" ht="33" customHeight="1" spans="1:20">
      <c r="A8" s="70" t="s">
        <v>125</v>
      </c>
      <c r="B8" s="71" t="s">
        <v>126</v>
      </c>
      <c r="C8" s="91">
        <v>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ht="33" customHeight="1" spans="1:20">
      <c r="A9" s="73" t="s">
        <v>127</v>
      </c>
      <c r="B9" s="74" t="s">
        <v>138</v>
      </c>
      <c r="C9" s="132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3" customHeight="1" spans="1:20">
      <c r="A10" s="75"/>
      <c r="B10" s="7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3" customHeight="1" spans="1:20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3" customHeight="1" spans="1:20">
      <c r="A12" s="7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9" spans="9:9">
      <c r="I19" t="s">
        <v>378</v>
      </c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workbookViewId="0">
      <selection activeCell="Q21" sqref="Q21"/>
    </sheetView>
  </sheetViews>
  <sheetFormatPr defaultColWidth="9" defaultRowHeight="13.5"/>
  <cols>
    <col min="3" max="3" width="29.375" customWidth="1"/>
    <col min="4" max="4" width="30.5" customWidth="1"/>
  </cols>
  <sheetData>
    <row r="1" ht="14.25" spans="1:19">
      <c r="A1" s="98"/>
      <c r="B1" s="99"/>
      <c r="C1" s="99"/>
      <c r="D1" s="99"/>
      <c r="E1" s="100"/>
      <c r="F1" s="99"/>
      <c r="G1" s="99"/>
      <c r="H1" s="99"/>
      <c r="I1" s="99"/>
      <c r="J1" s="99"/>
      <c r="K1" s="99"/>
      <c r="L1" s="99"/>
      <c r="M1" s="62"/>
      <c r="N1" s="62"/>
      <c r="O1" s="110"/>
      <c r="P1" s="111"/>
      <c r="Q1" s="111"/>
      <c r="R1" s="123" t="s">
        <v>379</v>
      </c>
      <c r="S1" s="123"/>
    </row>
    <row r="2" ht="18.75" spans="1:19">
      <c r="A2" s="62"/>
      <c r="B2" s="101" t="s">
        <v>380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>
      <c r="A3" s="6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12"/>
      <c r="N3" s="113"/>
      <c r="O3" s="114"/>
      <c r="P3" s="111"/>
      <c r="Q3" s="111"/>
      <c r="R3" s="83" t="s">
        <v>381</v>
      </c>
      <c r="S3" s="83"/>
    </row>
    <row r="4" spans="1:19">
      <c r="A4" s="103" t="s">
        <v>296</v>
      </c>
      <c r="B4" s="65" t="s">
        <v>297</v>
      </c>
      <c r="C4" s="65" t="s">
        <v>355</v>
      </c>
      <c r="D4" s="65" t="s">
        <v>382</v>
      </c>
      <c r="E4" s="65" t="s">
        <v>383</v>
      </c>
      <c r="F4" s="65" t="s">
        <v>384</v>
      </c>
      <c r="G4" s="104" t="s">
        <v>385</v>
      </c>
      <c r="H4" s="104" t="s">
        <v>244</v>
      </c>
      <c r="I4" s="115" t="s">
        <v>386</v>
      </c>
      <c r="J4" s="115"/>
      <c r="K4" s="115"/>
      <c r="L4" s="116" t="s">
        <v>387</v>
      </c>
      <c r="M4" s="117" t="s">
        <v>388</v>
      </c>
      <c r="N4" s="117" t="s">
        <v>389</v>
      </c>
      <c r="O4" s="117"/>
      <c r="P4" s="65" t="s">
        <v>390</v>
      </c>
      <c r="Q4" s="65" t="s">
        <v>120</v>
      </c>
      <c r="R4" s="120" t="s">
        <v>391</v>
      </c>
      <c r="S4" s="118" t="s">
        <v>392</v>
      </c>
    </row>
    <row r="5" spans="1:19">
      <c r="A5" s="103"/>
      <c r="B5" s="65"/>
      <c r="C5" s="65"/>
      <c r="D5" s="65"/>
      <c r="E5" s="65"/>
      <c r="F5" s="65"/>
      <c r="G5" s="104"/>
      <c r="H5" s="65"/>
      <c r="I5" s="118" t="s">
        <v>393</v>
      </c>
      <c r="J5" s="119" t="s">
        <v>339</v>
      </c>
      <c r="K5" s="120" t="s">
        <v>394</v>
      </c>
      <c r="L5" s="117"/>
      <c r="M5" s="117"/>
      <c r="N5" s="117"/>
      <c r="O5" s="117"/>
      <c r="P5" s="65"/>
      <c r="Q5" s="65"/>
      <c r="R5" s="65"/>
      <c r="S5" s="117"/>
    </row>
    <row r="6" spans="1:19">
      <c r="A6" s="103"/>
      <c r="B6" s="65"/>
      <c r="C6" s="65"/>
      <c r="D6" s="65"/>
      <c r="E6" s="65"/>
      <c r="F6" s="65"/>
      <c r="G6" s="104"/>
      <c r="H6" s="65"/>
      <c r="I6" s="117"/>
      <c r="J6" s="104"/>
      <c r="K6" s="65"/>
      <c r="L6" s="117"/>
      <c r="M6" s="117"/>
      <c r="N6" s="117" t="s">
        <v>395</v>
      </c>
      <c r="O6" s="117" t="s">
        <v>123</v>
      </c>
      <c r="P6" s="65"/>
      <c r="Q6" s="65"/>
      <c r="R6" s="65"/>
      <c r="S6" s="117"/>
    </row>
    <row r="7" spans="1:19">
      <c r="A7" s="103"/>
      <c r="B7" s="65"/>
      <c r="C7" s="65"/>
      <c r="D7" s="65"/>
      <c r="E7" s="65"/>
      <c r="F7" s="65"/>
      <c r="G7" s="104"/>
      <c r="H7" s="65"/>
      <c r="I7" s="117"/>
      <c r="J7" s="104"/>
      <c r="K7" s="65"/>
      <c r="L7" s="117"/>
      <c r="M7" s="117"/>
      <c r="N7" s="117"/>
      <c r="O7" s="117"/>
      <c r="P7" s="65"/>
      <c r="Q7" s="65"/>
      <c r="R7" s="65"/>
      <c r="S7" s="117"/>
    </row>
    <row r="8" ht="24" spans="1:19">
      <c r="A8" s="69" t="s">
        <v>396</v>
      </c>
      <c r="B8" s="69" t="s">
        <v>126</v>
      </c>
      <c r="C8" s="105" t="s">
        <v>397</v>
      </c>
      <c r="D8" s="106" t="s">
        <v>398</v>
      </c>
      <c r="E8" s="69" t="s">
        <v>399</v>
      </c>
      <c r="F8" s="107">
        <v>30</v>
      </c>
      <c r="G8" s="107" t="s">
        <v>400</v>
      </c>
      <c r="H8" s="108">
        <f>J8</f>
        <v>7200</v>
      </c>
      <c r="I8" s="108">
        <f>J8</f>
        <v>7200</v>
      </c>
      <c r="J8" s="108">
        <v>7200</v>
      </c>
      <c r="K8" s="108"/>
      <c r="L8" s="108"/>
      <c r="M8" s="108"/>
      <c r="N8" s="108"/>
      <c r="O8" s="121"/>
      <c r="P8" s="121"/>
      <c r="Q8" s="121"/>
      <c r="R8" s="121"/>
      <c r="S8" s="121"/>
    </row>
    <row r="9" ht="24" spans="1:19">
      <c r="A9" s="69" t="s">
        <v>396</v>
      </c>
      <c r="B9" s="69" t="s">
        <v>126</v>
      </c>
      <c r="C9" s="105" t="s">
        <v>397</v>
      </c>
      <c r="D9" s="107" t="s">
        <v>401</v>
      </c>
      <c r="E9" s="69" t="s">
        <v>399</v>
      </c>
      <c r="F9" s="107">
        <v>240</v>
      </c>
      <c r="G9" s="107" t="s">
        <v>402</v>
      </c>
      <c r="H9" s="108">
        <f t="shared" ref="H9:H36" si="0">J9</f>
        <v>7200</v>
      </c>
      <c r="I9" s="108">
        <f t="shared" ref="I9:I36" si="1">J9</f>
        <v>7200</v>
      </c>
      <c r="J9" s="108">
        <v>7200</v>
      </c>
      <c r="K9" s="108"/>
      <c r="L9" s="108"/>
      <c r="M9" s="108"/>
      <c r="N9" s="108"/>
      <c r="O9" s="121"/>
      <c r="P9" s="121"/>
      <c r="Q9" s="121"/>
      <c r="R9" s="121"/>
      <c r="S9" s="121"/>
    </row>
    <row r="10" ht="24" spans="1:19">
      <c r="A10" s="69" t="s">
        <v>396</v>
      </c>
      <c r="B10" s="69" t="s">
        <v>126</v>
      </c>
      <c r="C10" s="105" t="s">
        <v>397</v>
      </c>
      <c r="D10" s="107" t="s">
        <v>403</v>
      </c>
      <c r="E10" s="69" t="s">
        <v>399</v>
      </c>
      <c r="F10" s="107">
        <v>20</v>
      </c>
      <c r="G10" s="107" t="s">
        <v>404</v>
      </c>
      <c r="H10" s="108">
        <f t="shared" si="0"/>
        <v>3600</v>
      </c>
      <c r="I10" s="108">
        <f t="shared" si="1"/>
        <v>3600</v>
      </c>
      <c r="J10" s="108">
        <v>3600</v>
      </c>
      <c r="K10" s="108"/>
      <c r="L10" s="108"/>
      <c r="M10" s="108"/>
      <c r="N10" s="108"/>
      <c r="O10" s="121"/>
      <c r="P10" s="121"/>
      <c r="Q10" s="121"/>
      <c r="R10" s="121"/>
      <c r="S10" s="121"/>
    </row>
    <row r="11" ht="24" spans="1:19">
      <c r="A11" s="69" t="s">
        <v>396</v>
      </c>
      <c r="B11" s="69" t="s">
        <v>126</v>
      </c>
      <c r="C11" s="105" t="s">
        <v>397</v>
      </c>
      <c r="D11" s="107" t="s">
        <v>405</v>
      </c>
      <c r="E11" s="69" t="s">
        <v>399</v>
      </c>
      <c r="F11" s="107">
        <v>50</v>
      </c>
      <c r="G11" s="107" t="s">
        <v>400</v>
      </c>
      <c r="H11" s="108">
        <f t="shared" si="0"/>
        <v>2500</v>
      </c>
      <c r="I11" s="108">
        <f t="shared" si="1"/>
        <v>2500</v>
      </c>
      <c r="J11" s="108">
        <v>2500</v>
      </c>
      <c r="K11" s="108"/>
      <c r="L11" s="108"/>
      <c r="M11" s="108"/>
      <c r="N11" s="108"/>
      <c r="O11" s="121"/>
      <c r="P11" s="121"/>
      <c r="Q11" s="121"/>
      <c r="R11" s="121"/>
      <c r="S11" s="121"/>
    </row>
    <row r="12" ht="24" spans="1:19">
      <c r="A12" s="69" t="s">
        <v>396</v>
      </c>
      <c r="B12" s="69" t="s">
        <v>126</v>
      </c>
      <c r="C12" s="105" t="s">
        <v>397</v>
      </c>
      <c r="D12" s="107" t="s">
        <v>406</v>
      </c>
      <c r="E12" s="69" t="s">
        <v>399</v>
      </c>
      <c r="F12" s="107">
        <v>200</v>
      </c>
      <c r="G12" s="107" t="s">
        <v>407</v>
      </c>
      <c r="H12" s="108">
        <f t="shared" si="0"/>
        <v>1200</v>
      </c>
      <c r="I12" s="108">
        <f t="shared" si="1"/>
        <v>1200</v>
      </c>
      <c r="J12" s="108">
        <v>1200</v>
      </c>
      <c r="K12" s="108"/>
      <c r="L12" s="108"/>
      <c r="M12" s="108"/>
      <c r="N12" s="108"/>
      <c r="O12" s="121"/>
      <c r="P12" s="121"/>
      <c r="Q12" s="121"/>
      <c r="R12" s="121"/>
      <c r="S12" s="121"/>
    </row>
    <row r="13" ht="24" spans="1:19">
      <c r="A13" s="69" t="s">
        <v>396</v>
      </c>
      <c r="B13" s="69" t="s">
        <v>126</v>
      </c>
      <c r="C13" s="105" t="s">
        <v>397</v>
      </c>
      <c r="D13" s="107" t="s">
        <v>408</v>
      </c>
      <c r="E13" s="69" t="s">
        <v>399</v>
      </c>
      <c r="F13" s="107">
        <v>100</v>
      </c>
      <c r="G13" s="107" t="s">
        <v>400</v>
      </c>
      <c r="H13" s="108">
        <f t="shared" si="0"/>
        <v>5000</v>
      </c>
      <c r="I13" s="108">
        <f t="shared" si="1"/>
        <v>5000</v>
      </c>
      <c r="J13" s="108">
        <v>5000</v>
      </c>
      <c r="K13" s="108"/>
      <c r="L13" s="108"/>
      <c r="M13" s="108"/>
      <c r="N13" s="108"/>
      <c r="O13" s="121"/>
      <c r="P13" s="121"/>
      <c r="Q13" s="121"/>
      <c r="R13" s="121"/>
      <c r="S13" s="121"/>
    </row>
    <row r="14" ht="24" spans="1:19">
      <c r="A14" s="69" t="s">
        <v>396</v>
      </c>
      <c r="B14" s="69" t="s">
        <v>126</v>
      </c>
      <c r="C14" s="105" t="s">
        <v>397</v>
      </c>
      <c r="D14" s="107" t="s">
        <v>409</v>
      </c>
      <c r="E14" s="69" t="s">
        <v>399</v>
      </c>
      <c r="F14" s="107">
        <v>150</v>
      </c>
      <c r="G14" s="107" t="s">
        <v>410</v>
      </c>
      <c r="H14" s="108">
        <f t="shared" si="0"/>
        <v>6000</v>
      </c>
      <c r="I14" s="108">
        <f t="shared" si="1"/>
        <v>6000</v>
      </c>
      <c r="J14" s="108">
        <v>6000</v>
      </c>
      <c r="K14" s="108"/>
      <c r="L14" s="108"/>
      <c r="M14" s="108"/>
      <c r="N14" s="108"/>
      <c r="O14" s="121"/>
      <c r="P14" s="121"/>
      <c r="Q14" s="121"/>
      <c r="R14" s="121"/>
      <c r="S14" s="121"/>
    </row>
    <row r="15" ht="24" spans="1:19">
      <c r="A15" s="69" t="s">
        <v>396</v>
      </c>
      <c r="B15" s="69" t="s">
        <v>126</v>
      </c>
      <c r="C15" s="105" t="s">
        <v>397</v>
      </c>
      <c r="D15" s="107" t="s">
        <v>411</v>
      </c>
      <c r="E15" s="69" t="s">
        <v>399</v>
      </c>
      <c r="F15" s="107">
        <v>20</v>
      </c>
      <c r="G15" s="107" t="s">
        <v>400</v>
      </c>
      <c r="H15" s="108">
        <f t="shared" si="0"/>
        <v>2000</v>
      </c>
      <c r="I15" s="108">
        <f t="shared" si="1"/>
        <v>2000</v>
      </c>
      <c r="J15" s="108">
        <v>2000</v>
      </c>
      <c r="K15" s="108"/>
      <c r="L15" s="108"/>
      <c r="M15" s="108"/>
      <c r="N15" s="108"/>
      <c r="O15" s="121"/>
      <c r="P15" s="121"/>
      <c r="Q15" s="121"/>
      <c r="R15" s="121"/>
      <c r="S15" s="121"/>
    </row>
    <row r="16" ht="24" spans="1:19">
      <c r="A16" s="69" t="s">
        <v>396</v>
      </c>
      <c r="B16" s="69" t="s">
        <v>126</v>
      </c>
      <c r="C16" s="105" t="s">
        <v>397</v>
      </c>
      <c r="D16" s="107" t="s">
        <v>412</v>
      </c>
      <c r="E16" s="69" t="s">
        <v>399</v>
      </c>
      <c r="F16" s="107">
        <v>1</v>
      </c>
      <c r="G16" s="107" t="s">
        <v>413</v>
      </c>
      <c r="H16" s="108">
        <f t="shared" si="0"/>
        <v>7500</v>
      </c>
      <c r="I16" s="108">
        <f t="shared" si="1"/>
        <v>7500</v>
      </c>
      <c r="J16" s="108">
        <v>7500</v>
      </c>
      <c r="K16" s="108"/>
      <c r="L16" s="108"/>
      <c r="M16" s="108"/>
      <c r="N16" s="108"/>
      <c r="O16" s="121"/>
      <c r="P16" s="121"/>
      <c r="Q16" s="121"/>
      <c r="R16" s="121"/>
      <c r="S16" s="121"/>
    </row>
    <row r="17" ht="24" spans="1:19">
      <c r="A17" s="69" t="s">
        <v>396</v>
      </c>
      <c r="B17" s="69" t="s">
        <v>126</v>
      </c>
      <c r="C17" s="105" t="s">
        <v>397</v>
      </c>
      <c r="D17" s="107" t="s">
        <v>414</v>
      </c>
      <c r="E17" s="69" t="s">
        <v>399</v>
      </c>
      <c r="F17" s="107">
        <v>2</v>
      </c>
      <c r="G17" s="107" t="s">
        <v>413</v>
      </c>
      <c r="H17" s="108">
        <f t="shared" si="0"/>
        <v>4000</v>
      </c>
      <c r="I17" s="108">
        <f t="shared" si="1"/>
        <v>4000</v>
      </c>
      <c r="J17" s="108">
        <v>4000</v>
      </c>
      <c r="K17" s="108"/>
      <c r="L17" s="108"/>
      <c r="M17" s="108"/>
      <c r="N17" s="108"/>
      <c r="O17" s="121"/>
      <c r="P17" s="121"/>
      <c r="Q17" s="121"/>
      <c r="R17" s="121"/>
      <c r="S17" s="121"/>
    </row>
    <row r="18" ht="24" spans="1:19">
      <c r="A18" s="69" t="s">
        <v>396</v>
      </c>
      <c r="B18" s="69" t="s">
        <v>126</v>
      </c>
      <c r="C18" s="105" t="s">
        <v>397</v>
      </c>
      <c r="D18" s="107" t="s">
        <v>415</v>
      </c>
      <c r="E18" s="69" t="s">
        <v>399</v>
      </c>
      <c r="F18" s="107">
        <v>3</v>
      </c>
      <c r="G18" s="107" t="s">
        <v>413</v>
      </c>
      <c r="H18" s="108">
        <f t="shared" si="0"/>
        <v>1000</v>
      </c>
      <c r="I18" s="108">
        <f t="shared" si="1"/>
        <v>1000</v>
      </c>
      <c r="J18" s="108">
        <v>1000</v>
      </c>
      <c r="K18" s="108"/>
      <c r="L18" s="108"/>
      <c r="M18" s="108"/>
      <c r="N18" s="108"/>
      <c r="O18" s="121"/>
      <c r="P18" s="121"/>
      <c r="Q18" s="121"/>
      <c r="R18" s="121"/>
      <c r="S18" s="121"/>
    </row>
    <row r="19" ht="24" spans="1:19">
      <c r="A19" s="69" t="s">
        <v>396</v>
      </c>
      <c r="B19" s="69" t="s">
        <v>126</v>
      </c>
      <c r="C19" s="105" t="s">
        <v>397</v>
      </c>
      <c r="D19" s="107" t="s">
        <v>416</v>
      </c>
      <c r="E19" s="69" t="s">
        <v>399</v>
      </c>
      <c r="F19" s="107">
        <v>1</v>
      </c>
      <c r="G19" s="107" t="s">
        <v>413</v>
      </c>
      <c r="H19" s="108">
        <f t="shared" si="0"/>
        <v>3800</v>
      </c>
      <c r="I19" s="108">
        <f t="shared" si="1"/>
        <v>3800</v>
      </c>
      <c r="J19" s="108">
        <v>3800</v>
      </c>
      <c r="K19" s="108"/>
      <c r="L19" s="108"/>
      <c r="M19" s="108"/>
      <c r="N19" s="108"/>
      <c r="O19" s="121"/>
      <c r="P19" s="121"/>
      <c r="Q19" s="121"/>
      <c r="R19" s="121"/>
      <c r="S19" s="121"/>
    </row>
    <row r="20" ht="24" spans="1:19">
      <c r="A20" s="69" t="s">
        <v>396</v>
      </c>
      <c r="B20" s="69" t="s">
        <v>126</v>
      </c>
      <c r="C20" s="109" t="s">
        <v>417</v>
      </c>
      <c r="D20" s="107" t="s">
        <v>418</v>
      </c>
      <c r="E20" s="69" t="s">
        <v>399</v>
      </c>
      <c r="F20" s="107">
        <v>1</v>
      </c>
      <c r="G20" s="107" t="s">
        <v>419</v>
      </c>
      <c r="H20" s="108">
        <f t="shared" si="0"/>
        <v>20000</v>
      </c>
      <c r="I20" s="108">
        <f t="shared" si="1"/>
        <v>20000</v>
      </c>
      <c r="J20" s="108">
        <v>20000</v>
      </c>
      <c r="K20" s="108"/>
      <c r="L20" s="108"/>
      <c r="M20" s="108"/>
      <c r="N20" s="108"/>
      <c r="O20" s="121"/>
      <c r="P20" s="121"/>
      <c r="Q20" s="121"/>
      <c r="R20" s="121"/>
      <c r="S20" s="121"/>
    </row>
    <row r="21" ht="24" spans="1:19">
      <c r="A21" s="69" t="s">
        <v>396</v>
      </c>
      <c r="B21" s="69" t="s">
        <v>126</v>
      </c>
      <c r="C21" s="109" t="s">
        <v>417</v>
      </c>
      <c r="D21" s="107" t="s">
        <v>420</v>
      </c>
      <c r="E21" s="69" t="s">
        <v>399</v>
      </c>
      <c r="F21" s="107">
        <v>2</v>
      </c>
      <c r="G21" s="107" t="s">
        <v>419</v>
      </c>
      <c r="H21" s="108">
        <f t="shared" si="0"/>
        <v>30000</v>
      </c>
      <c r="I21" s="108">
        <f t="shared" si="1"/>
        <v>30000</v>
      </c>
      <c r="J21" s="108">
        <v>30000</v>
      </c>
      <c r="K21" s="108"/>
      <c r="L21" s="108"/>
      <c r="M21" s="108"/>
      <c r="N21" s="108"/>
      <c r="O21" s="121"/>
      <c r="P21" s="121"/>
      <c r="Q21" s="121"/>
      <c r="R21" s="121"/>
      <c r="S21" s="121"/>
    </row>
    <row r="22" ht="24" spans="1:19">
      <c r="A22" s="69" t="s">
        <v>396</v>
      </c>
      <c r="B22" s="69" t="s">
        <v>126</v>
      </c>
      <c r="C22" s="109" t="s">
        <v>417</v>
      </c>
      <c r="D22" s="107" t="s">
        <v>421</v>
      </c>
      <c r="E22" s="69" t="s">
        <v>399</v>
      </c>
      <c r="F22" s="107">
        <v>1</v>
      </c>
      <c r="G22" s="107" t="s">
        <v>419</v>
      </c>
      <c r="H22" s="108">
        <f t="shared" si="0"/>
        <v>10000</v>
      </c>
      <c r="I22" s="108">
        <f t="shared" si="1"/>
        <v>10000</v>
      </c>
      <c r="J22" s="108">
        <v>10000</v>
      </c>
      <c r="K22" s="72"/>
      <c r="L22" s="72"/>
      <c r="M22" s="72"/>
      <c r="N22" s="72"/>
      <c r="O22" s="72"/>
      <c r="P22" s="72"/>
      <c r="Q22" s="72"/>
      <c r="R22" s="72"/>
      <c r="S22" s="72"/>
    </row>
    <row r="23" ht="24" spans="1:19">
      <c r="A23" s="69" t="s">
        <v>396</v>
      </c>
      <c r="B23" s="69" t="s">
        <v>126</v>
      </c>
      <c r="C23" s="109" t="s">
        <v>417</v>
      </c>
      <c r="D23" s="107" t="s">
        <v>422</v>
      </c>
      <c r="E23" s="69" t="s">
        <v>399</v>
      </c>
      <c r="F23" s="107">
        <v>1</v>
      </c>
      <c r="G23" s="107" t="s">
        <v>419</v>
      </c>
      <c r="H23" s="108">
        <f t="shared" si="0"/>
        <v>20000</v>
      </c>
      <c r="I23" s="108">
        <f t="shared" si="1"/>
        <v>20000</v>
      </c>
      <c r="J23" s="108">
        <v>20000</v>
      </c>
      <c r="K23" s="72"/>
      <c r="L23" s="72"/>
      <c r="M23" s="72"/>
      <c r="N23" s="72"/>
      <c r="O23" s="72"/>
      <c r="P23" s="72"/>
      <c r="Q23" s="72"/>
      <c r="R23" s="72"/>
      <c r="S23" s="72"/>
    </row>
    <row r="24" ht="24" spans="1:19">
      <c r="A24" s="69" t="s">
        <v>396</v>
      </c>
      <c r="B24" s="69" t="s">
        <v>126</v>
      </c>
      <c r="C24" s="109" t="s">
        <v>417</v>
      </c>
      <c r="D24" s="107" t="s">
        <v>423</v>
      </c>
      <c r="E24" s="69" t="s">
        <v>399</v>
      </c>
      <c r="F24" s="107">
        <v>1</v>
      </c>
      <c r="G24" s="107" t="s">
        <v>419</v>
      </c>
      <c r="H24" s="108">
        <f t="shared" si="0"/>
        <v>50000</v>
      </c>
      <c r="I24" s="108">
        <f t="shared" si="1"/>
        <v>50000</v>
      </c>
      <c r="J24" s="108">
        <v>50000</v>
      </c>
      <c r="K24" s="72"/>
      <c r="L24" s="72"/>
      <c r="M24" s="72"/>
      <c r="N24" s="72"/>
      <c r="O24" s="72"/>
      <c r="P24" s="72"/>
      <c r="Q24" s="72"/>
      <c r="R24" s="72"/>
      <c r="S24" s="72"/>
    </row>
    <row r="25" ht="24" spans="1:19">
      <c r="A25" s="69" t="s">
        <v>396</v>
      </c>
      <c r="B25" s="69" t="s">
        <v>126</v>
      </c>
      <c r="C25" s="109" t="s">
        <v>417</v>
      </c>
      <c r="D25" s="107" t="s">
        <v>424</v>
      </c>
      <c r="E25" s="69" t="s">
        <v>399</v>
      </c>
      <c r="F25" s="107">
        <v>1</v>
      </c>
      <c r="G25" s="107" t="s">
        <v>419</v>
      </c>
      <c r="H25" s="108">
        <f t="shared" si="0"/>
        <v>50000</v>
      </c>
      <c r="I25" s="108">
        <f t="shared" si="1"/>
        <v>50000</v>
      </c>
      <c r="J25" s="108">
        <v>50000</v>
      </c>
      <c r="K25" s="72"/>
      <c r="L25" s="72"/>
      <c r="M25" s="72"/>
      <c r="N25" s="72"/>
      <c r="O25" s="72"/>
      <c r="P25" s="72"/>
      <c r="Q25" s="72"/>
      <c r="R25" s="72"/>
      <c r="S25" s="72"/>
    </row>
    <row r="26" ht="24" spans="1:19">
      <c r="A26" s="69" t="s">
        <v>396</v>
      </c>
      <c r="B26" s="69" t="s">
        <v>126</v>
      </c>
      <c r="C26" s="109" t="s">
        <v>417</v>
      </c>
      <c r="D26" s="107" t="s">
        <v>425</v>
      </c>
      <c r="E26" s="69" t="s">
        <v>399</v>
      </c>
      <c r="F26" s="107">
        <v>1</v>
      </c>
      <c r="G26" s="107" t="s">
        <v>419</v>
      </c>
      <c r="H26" s="108">
        <f t="shared" si="0"/>
        <v>50000</v>
      </c>
      <c r="I26" s="108">
        <f t="shared" si="1"/>
        <v>50000</v>
      </c>
      <c r="J26" s="108">
        <v>50000</v>
      </c>
      <c r="K26" s="72"/>
      <c r="L26" s="72"/>
      <c r="M26" s="72"/>
      <c r="N26" s="72"/>
      <c r="O26" s="72"/>
      <c r="P26" s="72"/>
      <c r="Q26" s="72"/>
      <c r="R26" s="72"/>
      <c r="S26" s="72"/>
    </row>
    <row r="27" ht="24" spans="1:19">
      <c r="A27" s="69" t="s">
        <v>396</v>
      </c>
      <c r="B27" s="69" t="s">
        <v>126</v>
      </c>
      <c r="C27" s="109" t="s">
        <v>417</v>
      </c>
      <c r="D27" s="107" t="s">
        <v>426</v>
      </c>
      <c r="E27" s="69" t="s">
        <v>399</v>
      </c>
      <c r="F27" s="107">
        <v>1</v>
      </c>
      <c r="G27" s="107" t="s">
        <v>419</v>
      </c>
      <c r="H27" s="108">
        <f t="shared" si="0"/>
        <v>50000</v>
      </c>
      <c r="I27" s="108">
        <f t="shared" si="1"/>
        <v>50000</v>
      </c>
      <c r="J27" s="108">
        <v>50000</v>
      </c>
      <c r="K27" s="72"/>
      <c r="L27" s="72"/>
      <c r="M27" s="72"/>
      <c r="N27" s="72"/>
      <c r="O27" s="72"/>
      <c r="P27" s="72"/>
      <c r="Q27" s="72"/>
      <c r="R27" s="72"/>
      <c r="S27" s="72"/>
    </row>
    <row r="28" ht="24" spans="1:19">
      <c r="A28" s="69" t="s">
        <v>396</v>
      </c>
      <c r="B28" s="69" t="s">
        <v>126</v>
      </c>
      <c r="C28" s="109" t="s">
        <v>417</v>
      </c>
      <c r="D28" s="107" t="s">
        <v>427</v>
      </c>
      <c r="E28" s="69" t="s">
        <v>399</v>
      </c>
      <c r="F28" s="107">
        <v>60</v>
      </c>
      <c r="G28" s="107" t="s">
        <v>428</v>
      </c>
      <c r="H28" s="108">
        <f t="shared" si="0"/>
        <v>14000</v>
      </c>
      <c r="I28" s="108">
        <f t="shared" si="1"/>
        <v>14000</v>
      </c>
      <c r="J28" s="108">
        <v>14000</v>
      </c>
      <c r="K28" s="72"/>
      <c r="L28" s="72"/>
      <c r="M28" s="72"/>
      <c r="N28" s="72"/>
      <c r="O28" s="72"/>
      <c r="P28" s="72"/>
      <c r="Q28" s="72"/>
      <c r="R28" s="72"/>
      <c r="S28" s="72"/>
    </row>
    <row r="29" ht="24" spans="1:19">
      <c r="A29" s="69" t="s">
        <v>396</v>
      </c>
      <c r="B29" s="69" t="s">
        <v>126</v>
      </c>
      <c r="C29" s="109" t="s">
        <v>417</v>
      </c>
      <c r="D29" s="107" t="s">
        <v>429</v>
      </c>
      <c r="E29" s="69" t="s">
        <v>399</v>
      </c>
      <c r="F29" s="107">
        <v>120</v>
      </c>
      <c r="G29" s="107" t="s">
        <v>428</v>
      </c>
      <c r="H29" s="108">
        <f t="shared" si="0"/>
        <v>15000</v>
      </c>
      <c r="I29" s="108">
        <f t="shared" si="1"/>
        <v>15000</v>
      </c>
      <c r="J29" s="108">
        <v>15000</v>
      </c>
      <c r="K29" s="72"/>
      <c r="L29" s="72"/>
      <c r="M29" s="72"/>
      <c r="N29" s="72"/>
      <c r="O29" s="72"/>
      <c r="P29" s="72"/>
      <c r="Q29" s="72"/>
      <c r="R29" s="72"/>
      <c r="S29" s="72"/>
    </row>
    <row r="30" ht="24" spans="1:19">
      <c r="A30" s="69" t="s">
        <v>396</v>
      </c>
      <c r="B30" s="69" t="s">
        <v>126</v>
      </c>
      <c r="C30" s="109" t="s">
        <v>417</v>
      </c>
      <c r="D30" s="107" t="s">
        <v>430</v>
      </c>
      <c r="E30" s="69" t="s">
        <v>399</v>
      </c>
      <c r="F30" s="107">
        <v>20</v>
      </c>
      <c r="G30" s="107" t="s">
        <v>428</v>
      </c>
      <c r="H30" s="108">
        <f t="shared" si="0"/>
        <v>70000</v>
      </c>
      <c r="I30" s="108">
        <f t="shared" si="1"/>
        <v>70000</v>
      </c>
      <c r="J30" s="108">
        <v>70000</v>
      </c>
      <c r="K30" s="72"/>
      <c r="L30" s="72"/>
      <c r="M30" s="72"/>
      <c r="N30" s="72"/>
      <c r="O30" s="72"/>
      <c r="P30" s="72"/>
      <c r="Q30" s="72"/>
      <c r="R30" s="72"/>
      <c r="S30" s="72"/>
    </row>
    <row r="31" ht="24" spans="1:19">
      <c r="A31" s="69" t="s">
        <v>396</v>
      </c>
      <c r="B31" s="69" t="s">
        <v>126</v>
      </c>
      <c r="C31" s="109" t="s">
        <v>417</v>
      </c>
      <c r="D31" s="107" t="s">
        <v>431</v>
      </c>
      <c r="E31" s="69" t="s">
        <v>399</v>
      </c>
      <c r="F31" s="107">
        <v>150</v>
      </c>
      <c r="G31" s="107" t="s">
        <v>432</v>
      </c>
      <c r="H31" s="108">
        <v>49500</v>
      </c>
      <c r="I31" s="108">
        <f t="shared" si="1"/>
        <v>49500</v>
      </c>
      <c r="J31" s="108">
        <v>49500</v>
      </c>
      <c r="K31" s="72"/>
      <c r="L31" s="72"/>
      <c r="M31" s="72"/>
      <c r="N31" s="72"/>
      <c r="O31" s="72"/>
      <c r="P31" s="72"/>
      <c r="Q31" s="72"/>
      <c r="R31" s="72"/>
      <c r="S31" s="72"/>
    </row>
    <row r="32" ht="24" spans="1:19">
      <c r="A32" s="69" t="s">
        <v>396</v>
      </c>
      <c r="B32" s="69" t="s">
        <v>126</v>
      </c>
      <c r="C32" s="109" t="s">
        <v>417</v>
      </c>
      <c r="D32" s="107" t="s">
        <v>433</v>
      </c>
      <c r="E32" s="69" t="s">
        <v>399</v>
      </c>
      <c r="F32" s="107">
        <v>200</v>
      </c>
      <c r="G32" s="107" t="s">
        <v>434</v>
      </c>
      <c r="H32" s="108">
        <f>J32</f>
        <v>48000</v>
      </c>
      <c r="I32" s="108">
        <f t="shared" si="1"/>
        <v>48000</v>
      </c>
      <c r="J32" s="108">
        <v>48000</v>
      </c>
      <c r="K32" s="72"/>
      <c r="L32" s="72"/>
      <c r="M32" s="72"/>
      <c r="N32" s="72"/>
      <c r="O32" s="72"/>
      <c r="P32" s="72"/>
      <c r="Q32" s="72"/>
      <c r="R32" s="72"/>
      <c r="S32" s="72"/>
    </row>
    <row r="33" ht="24" spans="1:19">
      <c r="A33" s="69" t="s">
        <v>396</v>
      </c>
      <c r="B33" s="69" t="s">
        <v>126</v>
      </c>
      <c r="C33" s="109" t="s">
        <v>417</v>
      </c>
      <c r="D33" s="107" t="s">
        <v>435</v>
      </c>
      <c r="E33" s="69" t="s">
        <v>399</v>
      </c>
      <c r="F33" s="107">
        <v>40000</v>
      </c>
      <c r="G33" s="107" t="s">
        <v>436</v>
      </c>
      <c r="H33" s="108">
        <f t="shared" si="0"/>
        <v>200000</v>
      </c>
      <c r="I33" s="108">
        <f t="shared" si="1"/>
        <v>200000</v>
      </c>
      <c r="J33" s="108">
        <v>200000</v>
      </c>
      <c r="K33" s="72"/>
      <c r="L33" s="72"/>
      <c r="M33" s="72"/>
      <c r="N33" s="72"/>
      <c r="O33" s="72"/>
      <c r="P33" s="72"/>
      <c r="Q33" s="72"/>
      <c r="R33" s="72"/>
      <c r="S33" s="72"/>
    </row>
    <row r="34" ht="24" spans="1:19">
      <c r="A34" s="69" t="s">
        <v>396</v>
      </c>
      <c r="B34" s="69" t="s">
        <v>126</v>
      </c>
      <c r="C34" s="109" t="s">
        <v>397</v>
      </c>
      <c r="D34" s="107" t="s">
        <v>437</v>
      </c>
      <c r="E34" s="69" t="s">
        <v>399</v>
      </c>
      <c r="F34" s="107">
        <v>1500</v>
      </c>
      <c r="G34" s="107" t="s">
        <v>400</v>
      </c>
      <c r="H34" s="108">
        <f t="shared" si="0"/>
        <v>40000</v>
      </c>
      <c r="I34" s="108">
        <f t="shared" si="1"/>
        <v>40000</v>
      </c>
      <c r="J34" s="108">
        <v>40000</v>
      </c>
      <c r="K34" s="72"/>
      <c r="L34" s="72"/>
      <c r="M34" s="72"/>
      <c r="N34" s="72"/>
      <c r="O34" s="72"/>
      <c r="P34" s="72"/>
      <c r="Q34" s="72"/>
      <c r="R34" s="72"/>
      <c r="S34" s="72"/>
    </row>
    <row r="35" ht="24" spans="1:19">
      <c r="A35" s="69" t="s">
        <v>396</v>
      </c>
      <c r="B35" s="69" t="s">
        <v>126</v>
      </c>
      <c r="C35" s="109" t="s">
        <v>438</v>
      </c>
      <c r="D35" s="107" t="s">
        <v>439</v>
      </c>
      <c r="E35" s="69" t="s">
        <v>399</v>
      </c>
      <c r="F35" s="107">
        <v>1</v>
      </c>
      <c r="G35" s="107" t="s">
        <v>419</v>
      </c>
      <c r="H35" s="108">
        <f t="shared" si="0"/>
        <v>30000</v>
      </c>
      <c r="I35" s="108">
        <f t="shared" si="1"/>
        <v>30000</v>
      </c>
      <c r="J35" s="108">
        <v>30000</v>
      </c>
      <c r="K35" s="72"/>
      <c r="L35" s="72"/>
      <c r="M35" s="72"/>
      <c r="N35" s="72"/>
      <c r="O35" s="72"/>
      <c r="P35" s="72"/>
      <c r="Q35" s="72"/>
      <c r="R35" s="72"/>
      <c r="S35" s="72"/>
    </row>
    <row r="36" ht="24" spans="1:19">
      <c r="A36" s="69" t="s">
        <v>396</v>
      </c>
      <c r="B36" s="69" t="s">
        <v>126</v>
      </c>
      <c r="C36" s="109" t="s">
        <v>417</v>
      </c>
      <c r="D36" s="107" t="s">
        <v>440</v>
      </c>
      <c r="E36" s="69" t="s">
        <v>399</v>
      </c>
      <c r="F36" s="107">
        <v>1</v>
      </c>
      <c r="G36" s="107" t="s">
        <v>419</v>
      </c>
      <c r="H36" s="108">
        <f t="shared" si="0"/>
        <v>200000</v>
      </c>
      <c r="I36" s="108">
        <f t="shared" si="1"/>
        <v>200000</v>
      </c>
      <c r="J36" s="108">
        <v>200000</v>
      </c>
      <c r="K36" s="72"/>
      <c r="L36" s="72"/>
      <c r="M36" s="72"/>
      <c r="N36" s="72"/>
      <c r="O36" s="72"/>
      <c r="P36" s="72"/>
      <c r="Q36" s="72"/>
      <c r="R36" s="72"/>
      <c r="S36" s="72"/>
    </row>
    <row r="37" spans="9:9">
      <c r="I37" s="122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I29" sqref="I29"/>
    </sheetView>
  </sheetViews>
  <sheetFormatPr defaultColWidth="9" defaultRowHeight="13.5"/>
  <cols>
    <col min="1" max="1" width="31.25" customWidth="1"/>
    <col min="2" max="2" width="21.25" customWidth="1"/>
  </cols>
  <sheetData>
    <row r="1" s="62" customFormat="1" ht="23.25" customHeight="1" spans="1:17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O1" s="93" t="s">
        <v>441</v>
      </c>
      <c r="P1" s="94"/>
      <c r="Q1" s="94"/>
    </row>
    <row r="2" s="62" customFormat="1" ht="23.25" customHeight="1" spans="1:17">
      <c r="A2" s="86" t="s">
        <v>442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4"/>
      <c r="Q2" s="94"/>
    </row>
    <row r="3" s="62" customFormat="1" ht="23.25" customHeight="1" spans="1:17">
      <c r="A3" s="87"/>
      <c r="B3" s="87"/>
      <c r="C3" s="87"/>
      <c r="D3" s="87"/>
      <c r="E3" s="87"/>
      <c r="F3" s="87"/>
      <c r="G3" s="87"/>
      <c r="H3" s="85"/>
      <c r="I3" s="85"/>
      <c r="J3" s="85"/>
      <c r="K3" s="85"/>
      <c r="L3" s="85"/>
      <c r="M3" s="85"/>
      <c r="O3" s="95" t="s">
        <v>443</v>
      </c>
      <c r="P3" s="94"/>
      <c r="Q3" s="94"/>
    </row>
    <row r="4" s="62" customFormat="1" ht="25.5" customHeight="1" spans="1:17">
      <c r="A4" s="88" t="s">
        <v>131</v>
      </c>
      <c r="B4" s="88" t="s">
        <v>132</v>
      </c>
      <c r="C4" s="88" t="s">
        <v>188</v>
      </c>
      <c r="D4" s="88" t="s">
        <v>172</v>
      </c>
      <c r="E4" s="89" t="s">
        <v>173</v>
      </c>
      <c r="F4" s="88" t="s">
        <v>174</v>
      </c>
      <c r="G4" s="88" t="s">
        <v>175</v>
      </c>
      <c r="H4" s="88" t="s">
        <v>176</v>
      </c>
      <c r="I4" s="88" t="s">
        <v>177</v>
      </c>
      <c r="J4" s="88" t="s">
        <v>178</v>
      </c>
      <c r="K4" s="88" t="s">
        <v>179</v>
      </c>
      <c r="L4" s="88" t="s">
        <v>180</v>
      </c>
      <c r="M4" s="88" t="s">
        <v>181</v>
      </c>
      <c r="N4" s="88" t="s">
        <v>182</v>
      </c>
      <c r="O4" s="88" t="s">
        <v>185</v>
      </c>
      <c r="P4" s="96"/>
      <c r="Q4" s="96"/>
    </row>
    <row r="5" s="62" customFormat="1" ht="14.25" customHeight="1" spans="1:17">
      <c r="A5" s="88"/>
      <c r="B5" s="90"/>
      <c r="C5" s="88"/>
      <c r="D5" s="88"/>
      <c r="E5" s="89"/>
      <c r="F5" s="88"/>
      <c r="G5" s="88"/>
      <c r="H5" s="88"/>
      <c r="I5" s="88"/>
      <c r="J5" s="88"/>
      <c r="K5" s="88"/>
      <c r="L5" s="88"/>
      <c r="M5" s="88"/>
      <c r="N5" s="88"/>
      <c r="O5" s="88"/>
      <c r="P5" s="96"/>
      <c r="Q5" s="96"/>
    </row>
    <row r="6" s="62" customFormat="1" ht="14.25" customHeight="1" spans="1:17">
      <c r="A6" s="88"/>
      <c r="B6" s="90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96"/>
      <c r="Q6" s="96"/>
    </row>
    <row r="7" s="62" customFormat="1" ht="18" customHeight="1" spans="1:17">
      <c r="A7" s="88"/>
      <c r="B7" s="90" t="s">
        <v>107</v>
      </c>
      <c r="C7" s="88"/>
      <c r="D7" s="88"/>
      <c r="E7" s="89"/>
      <c r="F7" s="88"/>
      <c r="G7" s="88"/>
      <c r="H7" s="88"/>
      <c r="I7" s="88"/>
      <c r="J7" s="88"/>
      <c r="K7" s="88"/>
      <c r="L7" s="88"/>
      <c r="M7" s="88"/>
      <c r="N7" s="88"/>
      <c r="O7" s="88"/>
      <c r="P7" s="96"/>
      <c r="Q7" s="96"/>
    </row>
    <row r="8" s="62" customFormat="1" ht="18" customHeight="1" spans="1:17">
      <c r="A8" s="70" t="s">
        <v>125</v>
      </c>
      <c r="B8" s="71" t="s">
        <v>126</v>
      </c>
      <c r="C8" s="91" t="s">
        <v>444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97"/>
      <c r="Q8" s="94"/>
    </row>
    <row r="9" ht="18" customHeight="1" spans="1:15">
      <c r="A9" s="73" t="s">
        <v>127</v>
      </c>
      <c r="B9" s="74" t="s">
        <v>138</v>
      </c>
      <c r="C9" s="92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ht="18" customHeight="1" spans="1:15">
      <c r="A10" s="75"/>
      <c r="B10" s="7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18" customHeight="1" spans="1:15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ht="18" customHeight="1" spans="1:15">
      <c r="A12" s="7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23" sqref="K23"/>
    </sheetView>
  </sheetViews>
  <sheetFormatPr defaultColWidth="9" defaultRowHeight="13.5"/>
  <cols>
    <col min="1" max="1" width="32.125" customWidth="1"/>
    <col min="2" max="2" width="24.625" customWidth="1"/>
  </cols>
  <sheetData>
    <row r="1" s="62" customFormat="1" ht="24.75" customHeight="1" spans="1: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7"/>
      <c r="P1" s="77"/>
      <c r="Q1" s="77"/>
      <c r="R1" s="80"/>
      <c r="S1" s="80"/>
      <c r="T1" s="81" t="s">
        <v>445</v>
      </c>
      <c r="U1" s="80"/>
      <c r="V1" s="80"/>
      <c r="W1" s="80"/>
      <c r="X1" s="80"/>
      <c r="Y1" s="80"/>
    </row>
    <row r="2" s="62" customFormat="1" ht="24.75" customHeight="1" spans="1:25">
      <c r="A2" s="64" t="s">
        <v>446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80"/>
      <c r="V2" s="80"/>
      <c r="W2" s="80"/>
      <c r="X2" s="80"/>
      <c r="Y2" s="80"/>
    </row>
    <row r="3" s="62" customFormat="1" ht="24.75" customHeight="1" spans="1: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8"/>
      <c r="P3" s="78"/>
      <c r="Q3" s="78"/>
      <c r="R3" s="82"/>
      <c r="S3" s="83" t="s">
        <v>318</v>
      </c>
      <c r="T3" s="83"/>
      <c r="U3" s="80"/>
      <c r="V3" s="80"/>
      <c r="W3" s="80"/>
      <c r="X3" s="80"/>
      <c r="Y3" s="80"/>
    </row>
    <row r="4" s="62" customFormat="1" ht="24.75" customHeight="1" spans="1:25">
      <c r="A4" s="65" t="s">
        <v>131</v>
      </c>
      <c r="B4" s="66" t="s">
        <v>132</v>
      </c>
      <c r="C4" s="67" t="s">
        <v>188</v>
      </c>
      <c r="D4" s="65" t="s">
        <v>133</v>
      </c>
      <c r="E4" s="65"/>
      <c r="F4" s="65"/>
      <c r="G4" s="65"/>
      <c r="H4" s="65" t="s">
        <v>134</v>
      </c>
      <c r="I4" s="65"/>
      <c r="J4" s="65"/>
      <c r="K4" s="65"/>
      <c r="L4" s="65"/>
      <c r="M4" s="65"/>
      <c r="N4" s="65"/>
      <c r="O4" s="65"/>
      <c r="P4" s="65"/>
      <c r="Q4" s="65"/>
      <c r="R4" s="65" t="s">
        <v>135</v>
      </c>
      <c r="S4" s="65" t="s">
        <v>136</v>
      </c>
      <c r="T4" s="84" t="s">
        <v>137</v>
      </c>
      <c r="U4" s="80"/>
      <c r="V4" s="80"/>
      <c r="W4" s="80"/>
      <c r="X4" s="80"/>
      <c r="Y4" s="80"/>
    </row>
    <row r="5" s="62" customFormat="1" ht="24.75" customHeight="1" spans="1:25">
      <c r="A5" s="65"/>
      <c r="B5" s="68"/>
      <c r="C5" s="67"/>
      <c r="D5" s="65" t="s">
        <v>107</v>
      </c>
      <c r="E5" s="65" t="s">
        <v>189</v>
      </c>
      <c r="F5" s="65" t="s">
        <v>190</v>
      </c>
      <c r="G5" s="65" t="s">
        <v>180</v>
      </c>
      <c r="H5" s="65" t="s">
        <v>107</v>
      </c>
      <c r="I5" s="79" t="s">
        <v>447</v>
      </c>
      <c r="J5" s="79" t="s">
        <v>448</v>
      </c>
      <c r="K5" s="79" t="s">
        <v>182</v>
      </c>
      <c r="L5" s="79" t="s">
        <v>323</v>
      </c>
      <c r="M5" s="65" t="s">
        <v>195</v>
      </c>
      <c r="N5" s="65" t="s">
        <v>324</v>
      </c>
      <c r="O5" s="65" t="s">
        <v>178</v>
      </c>
      <c r="P5" s="65" t="s">
        <v>181</v>
      </c>
      <c r="Q5" s="65" t="s">
        <v>185</v>
      </c>
      <c r="R5" s="65"/>
      <c r="S5" s="65"/>
      <c r="T5" s="84"/>
      <c r="U5" s="80"/>
      <c r="V5" s="80"/>
      <c r="W5" s="80"/>
      <c r="X5" s="80"/>
      <c r="Y5" s="80"/>
    </row>
    <row r="6" s="62" customFormat="1" ht="30.75" customHeight="1" spans="1:25">
      <c r="A6" s="65"/>
      <c r="B6" s="68"/>
      <c r="C6" s="67"/>
      <c r="D6" s="65"/>
      <c r="E6" s="65"/>
      <c r="F6" s="65"/>
      <c r="G6" s="65"/>
      <c r="H6" s="65"/>
      <c r="I6" s="79"/>
      <c r="J6" s="79"/>
      <c r="K6" s="79"/>
      <c r="L6" s="79"/>
      <c r="M6" s="65"/>
      <c r="N6" s="65"/>
      <c r="O6" s="65"/>
      <c r="P6" s="65"/>
      <c r="Q6" s="65"/>
      <c r="R6" s="65"/>
      <c r="S6" s="65"/>
      <c r="T6" s="84"/>
      <c r="U6" s="80"/>
      <c r="V6" s="80"/>
      <c r="W6" s="80"/>
      <c r="X6" s="80"/>
      <c r="Y6" s="80"/>
    </row>
    <row r="7" s="62" customFormat="1" ht="30.95" customHeight="1" spans="1:25">
      <c r="A7" s="69"/>
      <c r="B7" s="67" t="s">
        <v>107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80"/>
      <c r="V7" s="80"/>
      <c r="W7" s="80"/>
      <c r="X7" s="80"/>
      <c r="Y7" s="80"/>
    </row>
    <row r="8" ht="30.95" customHeight="1" spans="1:20">
      <c r="A8" s="70" t="s">
        <v>125</v>
      </c>
      <c r="B8" s="71" t="s">
        <v>126</v>
      </c>
      <c r="C8" s="72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ht="30.95" customHeight="1" spans="1:20">
      <c r="A9" s="73" t="s">
        <v>127</v>
      </c>
      <c r="B9" s="74" t="s">
        <v>138</v>
      </c>
      <c r="C9" s="72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ht="30.95" customHeight="1" spans="1:20">
      <c r="A10" s="75"/>
      <c r="B10" s="7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30.95" customHeight="1" spans="1:20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ht="30.95" customHeight="1" spans="1:20">
      <c r="A12" s="7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160" zoomScaleNormal="160" topLeftCell="A4" workbookViewId="0">
      <selection activeCell="F19" sqref="F19"/>
    </sheetView>
  </sheetViews>
  <sheetFormatPr defaultColWidth="10" defaultRowHeight="13.5" outlineLevelCol="7"/>
  <cols>
    <col min="1" max="1" width="12" customWidth="1"/>
    <col min="2" max="2" width="25.75" customWidth="1"/>
    <col min="3" max="3" width="12.375" customWidth="1"/>
    <col min="4" max="4" width="12.1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245"/>
      <c r="H1" s="135" t="s">
        <v>129</v>
      </c>
    </row>
    <row r="2" ht="31.9" customHeight="1" spans="1:8">
      <c r="A2" s="142" t="s">
        <v>130</v>
      </c>
      <c r="B2" s="142"/>
      <c r="C2" s="142"/>
      <c r="D2" s="142"/>
      <c r="E2" s="142"/>
      <c r="F2" s="142"/>
      <c r="G2" s="142"/>
      <c r="H2" s="142"/>
    </row>
    <row r="3" ht="24.95" customHeight="1" spans="1:8">
      <c r="A3" s="246"/>
      <c r="B3" s="246"/>
      <c r="C3" s="246"/>
      <c r="D3" s="246"/>
      <c r="E3" s="246"/>
      <c r="F3" s="246"/>
      <c r="G3" s="246"/>
      <c r="H3" s="163" t="s">
        <v>2</v>
      </c>
    </row>
    <row r="4" ht="27.6" customHeight="1" spans="1:8">
      <c r="A4" s="131" t="s">
        <v>131</v>
      </c>
      <c r="B4" s="131" t="s">
        <v>132</v>
      </c>
      <c r="C4" s="131" t="s">
        <v>107</v>
      </c>
      <c r="D4" s="131" t="s">
        <v>133</v>
      </c>
      <c r="E4" s="131" t="s">
        <v>134</v>
      </c>
      <c r="F4" s="131" t="s">
        <v>135</v>
      </c>
      <c r="G4" s="131" t="s">
        <v>136</v>
      </c>
      <c r="H4" s="131" t="s">
        <v>137</v>
      </c>
    </row>
    <row r="5" ht="25.9" customHeight="1" spans="1:8">
      <c r="A5" s="131"/>
      <c r="B5" s="131"/>
      <c r="C5" s="131"/>
      <c r="D5" s="131"/>
      <c r="E5" s="131"/>
      <c r="F5" s="131"/>
      <c r="G5" s="131"/>
      <c r="H5" s="131"/>
    </row>
    <row r="6" ht="22.9" customHeight="1" spans="1:8">
      <c r="A6" s="247"/>
      <c r="B6" s="247" t="s">
        <v>107</v>
      </c>
      <c r="C6" s="185">
        <f>C7</f>
        <v>3722334.32</v>
      </c>
      <c r="D6" s="185">
        <f>D7</f>
        <v>2972334.32</v>
      </c>
      <c r="E6" s="185">
        <f>E7</f>
        <v>750000</v>
      </c>
      <c r="F6" s="248"/>
      <c r="G6" s="247"/>
      <c r="H6" s="247"/>
    </row>
    <row r="7" spans="1:8">
      <c r="A7" s="75" t="s">
        <v>125</v>
      </c>
      <c r="B7" s="190" t="s">
        <v>126</v>
      </c>
      <c r="C7" s="185">
        <f>SUM(D7:E7)</f>
        <v>3722334.32</v>
      </c>
      <c r="D7" s="185">
        <f>D8</f>
        <v>2972334.32</v>
      </c>
      <c r="E7" s="185">
        <f>E8</f>
        <v>750000</v>
      </c>
      <c r="F7" s="72"/>
      <c r="G7" s="72"/>
      <c r="H7" s="72"/>
    </row>
    <row r="8" spans="1:8">
      <c r="A8" s="73" t="s">
        <v>127</v>
      </c>
      <c r="B8" s="74" t="s">
        <v>138</v>
      </c>
      <c r="C8" s="185">
        <f>SUM(C9,C13,C19,C22)</f>
        <v>3722334.32</v>
      </c>
      <c r="D8" s="185">
        <f>SUM(D9,D13,D19,D22)</f>
        <v>2972334.32</v>
      </c>
      <c r="E8" s="185">
        <f>SUM(E9)</f>
        <v>750000</v>
      </c>
      <c r="F8" s="72"/>
      <c r="G8" s="72"/>
      <c r="H8" s="72"/>
    </row>
    <row r="9" spans="1:8">
      <c r="A9" s="73">
        <v>201</v>
      </c>
      <c r="B9" s="192" t="s">
        <v>139</v>
      </c>
      <c r="C9" s="185">
        <f>SUM(D9:E9)</f>
        <v>3008844.8</v>
      </c>
      <c r="D9" s="185">
        <f>D10</f>
        <v>2258844.8</v>
      </c>
      <c r="E9" s="185">
        <f>E10</f>
        <v>750000</v>
      </c>
      <c r="F9" s="72"/>
      <c r="G9" s="72"/>
      <c r="H9" s="72"/>
    </row>
    <row r="10" spans="1:8">
      <c r="A10" s="75" t="s">
        <v>140</v>
      </c>
      <c r="B10" s="190" t="s">
        <v>141</v>
      </c>
      <c r="C10" s="191">
        <f>SUM(C11:C12)</f>
        <v>3008844.8</v>
      </c>
      <c r="D10" s="191">
        <f>SUM(D11:D12)</f>
        <v>2258844.8</v>
      </c>
      <c r="E10" s="191">
        <f>SUM(E11:E12)</f>
        <v>750000</v>
      </c>
      <c r="F10" s="190"/>
      <c r="G10" s="190"/>
      <c r="H10" s="190"/>
    </row>
    <row r="11" spans="1:8">
      <c r="A11" s="73" t="s">
        <v>142</v>
      </c>
      <c r="B11" s="74" t="s">
        <v>143</v>
      </c>
      <c r="C11" s="191">
        <v>2258844.8</v>
      </c>
      <c r="D11" s="191">
        <v>2258844.8</v>
      </c>
      <c r="E11" s="191"/>
      <c r="F11" s="191"/>
      <c r="G11" s="191"/>
      <c r="H11" s="191"/>
    </row>
    <row r="12" spans="1:8">
      <c r="A12" s="73" t="s">
        <v>144</v>
      </c>
      <c r="B12" s="192" t="s">
        <v>145</v>
      </c>
      <c r="C12" s="191">
        <v>750000</v>
      </c>
      <c r="D12" s="191"/>
      <c r="E12" s="191">
        <v>750000</v>
      </c>
      <c r="F12" s="191"/>
      <c r="G12" s="191"/>
      <c r="H12" s="191"/>
    </row>
    <row r="13" spans="1:8">
      <c r="A13" s="249" t="s">
        <v>146</v>
      </c>
      <c r="B13" s="250" t="s">
        <v>147</v>
      </c>
      <c r="C13" s="185">
        <f>SUM(C15,C16,C18)</f>
        <v>395874</v>
      </c>
      <c r="D13" s="185">
        <f>SUM(D15,D16,D18)</f>
        <v>395874</v>
      </c>
      <c r="E13" s="191"/>
      <c r="F13" s="191"/>
      <c r="G13" s="191"/>
      <c r="H13" s="191"/>
    </row>
    <row r="14" spans="1:8">
      <c r="A14" s="75" t="s">
        <v>148</v>
      </c>
      <c r="B14" s="192" t="s">
        <v>149</v>
      </c>
      <c r="C14" s="191">
        <f>SUM(C15:C16)</f>
        <v>371842.56</v>
      </c>
      <c r="D14" s="191">
        <f>SUM(D15:D16)</f>
        <v>371842.56</v>
      </c>
      <c r="E14" s="191"/>
      <c r="F14" s="191"/>
      <c r="G14" s="191"/>
      <c r="H14" s="191"/>
    </row>
    <row r="15" spans="1:8">
      <c r="A15" s="73" t="s">
        <v>150</v>
      </c>
      <c r="B15" s="190" t="s">
        <v>151</v>
      </c>
      <c r="C15" s="191">
        <v>247895.04</v>
      </c>
      <c r="D15" s="191">
        <v>247895.04</v>
      </c>
      <c r="E15" s="191"/>
      <c r="F15" s="191"/>
      <c r="G15" s="191"/>
      <c r="H15" s="191"/>
    </row>
    <row r="16" spans="1:8">
      <c r="A16" s="73" t="s">
        <v>152</v>
      </c>
      <c r="B16" s="190" t="s">
        <v>153</v>
      </c>
      <c r="C16" s="191">
        <v>123947.52</v>
      </c>
      <c r="D16" s="191">
        <v>123947.52</v>
      </c>
      <c r="E16" s="191"/>
      <c r="F16" s="191"/>
      <c r="G16" s="191"/>
      <c r="H16" s="191"/>
    </row>
    <row r="17" spans="1:8">
      <c r="A17" s="194" t="s">
        <v>154</v>
      </c>
      <c r="B17" s="74" t="s">
        <v>155</v>
      </c>
      <c r="C17" s="191">
        <v>24031.44</v>
      </c>
      <c r="D17" s="191">
        <v>24031.44</v>
      </c>
      <c r="E17" s="191"/>
      <c r="F17" s="191"/>
      <c r="G17" s="191"/>
      <c r="H17" s="191"/>
    </row>
    <row r="18" spans="1:8">
      <c r="A18" s="73" t="s">
        <v>156</v>
      </c>
      <c r="B18" s="190" t="s">
        <v>157</v>
      </c>
      <c r="C18" s="191">
        <v>24031.44</v>
      </c>
      <c r="D18" s="191">
        <v>24031.44</v>
      </c>
      <c r="E18" s="191"/>
      <c r="F18" s="191"/>
      <c r="G18" s="191"/>
      <c r="H18" s="191"/>
    </row>
    <row r="19" spans="1:8">
      <c r="A19" s="73" t="s">
        <v>158</v>
      </c>
      <c r="B19" s="190" t="s">
        <v>159</v>
      </c>
      <c r="C19" s="185">
        <v>131694.24</v>
      </c>
      <c r="D19" s="185">
        <v>131694.24</v>
      </c>
      <c r="E19" s="191"/>
      <c r="F19" s="191"/>
      <c r="G19" s="191"/>
      <c r="H19" s="191"/>
    </row>
    <row r="20" spans="1:8">
      <c r="A20" s="194" t="s">
        <v>160</v>
      </c>
      <c r="B20" s="190" t="s">
        <v>161</v>
      </c>
      <c r="C20" s="191">
        <v>131694.24</v>
      </c>
      <c r="D20" s="191">
        <v>131694.24</v>
      </c>
      <c r="E20" s="191"/>
      <c r="F20" s="191"/>
      <c r="G20" s="191"/>
      <c r="H20" s="191"/>
    </row>
    <row r="21" spans="1:8">
      <c r="A21" s="194" t="s">
        <v>162</v>
      </c>
      <c r="B21" s="74" t="s">
        <v>163</v>
      </c>
      <c r="C21" s="191">
        <v>131694.24</v>
      </c>
      <c r="D21" s="191">
        <v>131694.24</v>
      </c>
      <c r="E21" s="191"/>
      <c r="F21" s="191"/>
      <c r="G21" s="191"/>
      <c r="H21" s="191"/>
    </row>
    <row r="22" spans="1:8">
      <c r="A22" s="239">
        <v>221</v>
      </c>
      <c r="B22" s="190" t="s">
        <v>164</v>
      </c>
      <c r="C22" s="185">
        <v>185921.28</v>
      </c>
      <c r="D22" s="185">
        <v>185921.28</v>
      </c>
      <c r="E22" s="191"/>
      <c r="F22" s="191"/>
      <c r="G22" s="191"/>
      <c r="H22" s="191"/>
    </row>
    <row r="23" spans="1:8">
      <c r="A23" s="196" t="s">
        <v>165</v>
      </c>
      <c r="B23" s="190" t="s">
        <v>166</v>
      </c>
      <c r="C23" s="191">
        <v>185921.28</v>
      </c>
      <c r="D23" s="191">
        <v>185921.28</v>
      </c>
      <c r="E23" s="191"/>
      <c r="F23" s="191"/>
      <c r="G23" s="191"/>
      <c r="H23" s="191"/>
    </row>
    <row r="24" spans="1:8">
      <c r="A24" s="197" t="s">
        <v>167</v>
      </c>
      <c r="B24" s="190" t="s">
        <v>168</v>
      </c>
      <c r="C24" s="191">
        <v>185921.28</v>
      </c>
      <c r="D24" s="191">
        <v>185921.28</v>
      </c>
      <c r="E24" s="191"/>
      <c r="F24" s="191"/>
      <c r="G24" s="191"/>
      <c r="H24" s="191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22" workbookViewId="0">
      <selection activeCell="L18" sqref="L18"/>
    </sheetView>
  </sheetViews>
  <sheetFormatPr defaultColWidth="10" defaultRowHeight="14.25" outlineLevelCol="7"/>
  <cols>
    <col min="1" max="3" width="7.375" style="2" customWidth="1"/>
    <col min="4" max="5" width="16.25" style="2" customWidth="1"/>
    <col min="6" max="6" width="15.125" style="2" customWidth="1"/>
    <col min="7" max="7" width="5.75" style="2" customWidth="1"/>
    <col min="8" max="8" width="14" style="2" customWidth="1"/>
    <col min="9" max="16384" width="10" style="2"/>
  </cols>
  <sheetData>
    <row r="1" ht="20.1" customHeight="1" spans="1:1">
      <c r="A1" s="6"/>
    </row>
    <row r="2" ht="39.95" customHeight="1" spans="1:8">
      <c r="A2" s="47" t="s">
        <v>449</v>
      </c>
      <c r="B2" s="48"/>
      <c r="C2" s="48"/>
      <c r="D2" s="48"/>
      <c r="E2" s="48"/>
      <c r="F2" s="48"/>
      <c r="G2" s="48"/>
      <c r="H2" s="48"/>
    </row>
    <row r="3" ht="20.25" spans="1:8">
      <c r="A3" s="49" t="s">
        <v>450</v>
      </c>
      <c r="B3" s="8"/>
      <c r="C3" s="8"/>
      <c r="D3" s="8"/>
      <c r="E3" s="8"/>
      <c r="F3" s="8"/>
      <c r="G3" s="8"/>
      <c r="H3" s="8"/>
    </row>
    <row r="4" s="45" customFormat="1" ht="20.1" customHeight="1" spans="1:8">
      <c r="A4" s="50" t="s">
        <v>451</v>
      </c>
      <c r="B4" s="9"/>
      <c r="C4" s="9"/>
      <c r="D4" s="9"/>
      <c r="E4" s="10"/>
      <c r="F4" s="10" t="s">
        <v>452</v>
      </c>
      <c r="G4" s="50" t="s">
        <v>453</v>
      </c>
      <c r="H4" s="9"/>
    </row>
    <row r="5" s="46" customFormat="1" ht="24.95" customHeight="1" spans="1:8">
      <c r="A5" s="11" t="s">
        <v>454</v>
      </c>
      <c r="B5" s="14" t="s">
        <v>455</v>
      </c>
      <c r="C5" s="14"/>
      <c r="D5" s="51" t="s">
        <v>126</v>
      </c>
      <c r="E5" s="51"/>
      <c r="F5" s="51"/>
      <c r="G5" s="51"/>
      <c r="H5" s="51"/>
    </row>
    <row r="6" ht="33" customHeight="1" spans="1:8">
      <c r="A6" s="11"/>
      <c r="B6" s="14" t="s">
        <v>456</v>
      </c>
      <c r="C6" s="14"/>
      <c r="D6" s="51" t="s">
        <v>457</v>
      </c>
      <c r="E6" s="51"/>
      <c r="F6" s="14" t="s">
        <v>458</v>
      </c>
      <c r="G6" s="51">
        <v>522676</v>
      </c>
      <c r="H6" s="51"/>
    </row>
    <row r="7" ht="24.95" customHeight="1" spans="1:8">
      <c r="A7" s="11"/>
      <c r="B7" s="14" t="s">
        <v>459</v>
      </c>
      <c r="C7" s="14"/>
      <c r="D7" s="51">
        <v>25</v>
      </c>
      <c r="E7" s="51"/>
      <c r="F7" s="14" t="s">
        <v>460</v>
      </c>
      <c r="G7" s="51">
        <v>22</v>
      </c>
      <c r="H7" s="51"/>
    </row>
    <row r="8" ht="99.95" customHeight="1" spans="1:8">
      <c r="A8" s="11"/>
      <c r="B8" s="14" t="s">
        <v>461</v>
      </c>
      <c r="C8" s="14"/>
      <c r="D8" s="52" t="s">
        <v>462</v>
      </c>
      <c r="E8" s="53"/>
      <c r="F8" s="53"/>
      <c r="G8" s="53"/>
      <c r="H8" s="54"/>
    </row>
    <row r="9" ht="24.95" customHeight="1" spans="1:8">
      <c r="A9" s="11"/>
      <c r="B9" s="18" t="s">
        <v>463</v>
      </c>
      <c r="C9" s="18"/>
      <c r="D9" s="18"/>
      <c r="E9" s="18"/>
      <c r="F9" s="18"/>
      <c r="G9" s="18"/>
      <c r="H9" s="18"/>
    </row>
    <row r="10" ht="24.95" customHeight="1" spans="1:8">
      <c r="A10" s="11"/>
      <c r="B10" s="14" t="s">
        <v>464</v>
      </c>
      <c r="C10" s="14"/>
      <c r="D10" s="14" t="s">
        <v>386</v>
      </c>
      <c r="E10" s="23" t="s">
        <v>387</v>
      </c>
      <c r="F10" s="14" t="s">
        <v>465</v>
      </c>
      <c r="G10" s="14" t="s">
        <v>466</v>
      </c>
      <c r="H10" s="14"/>
    </row>
    <row r="11" ht="24.95" customHeight="1" spans="1:8">
      <c r="A11" s="11"/>
      <c r="B11" s="51">
        <v>372.23</v>
      </c>
      <c r="C11" s="51"/>
      <c r="D11" s="55">
        <v>372.23</v>
      </c>
      <c r="E11" s="56"/>
      <c r="F11" s="14"/>
      <c r="G11" s="14"/>
      <c r="H11" s="14"/>
    </row>
    <row r="12" ht="24.95" customHeight="1" spans="1:8">
      <c r="A12" s="11"/>
      <c r="B12" s="18" t="s">
        <v>467</v>
      </c>
      <c r="C12" s="18"/>
      <c r="D12" s="18"/>
      <c r="E12" s="18"/>
      <c r="F12" s="18"/>
      <c r="G12" s="18"/>
      <c r="H12" s="18"/>
    </row>
    <row r="13" ht="24.95" customHeight="1" spans="1:8">
      <c r="A13" s="11"/>
      <c r="B13" s="14" t="s">
        <v>468</v>
      </c>
      <c r="C13" s="14"/>
      <c r="D13" s="14" t="s">
        <v>133</v>
      </c>
      <c r="E13" s="14"/>
      <c r="F13" s="14" t="s">
        <v>134</v>
      </c>
      <c r="G13" s="14"/>
      <c r="H13" s="14"/>
    </row>
    <row r="14" ht="24.95" customHeight="1" spans="1:8">
      <c r="A14" s="11"/>
      <c r="B14" s="51">
        <f>SUM(D14:H14)</f>
        <v>372.23</v>
      </c>
      <c r="C14" s="51"/>
      <c r="D14" s="57">
        <v>297.23</v>
      </c>
      <c r="E14" s="57"/>
      <c r="F14" s="51">
        <v>75</v>
      </c>
      <c r="G14" s="51"/>
      <c r="H14" s="51"/>
    </row>
    <row r="15" ht="24.95" customHeight="1" spans="1:8">
      <c r="A15" s="11"/>
      <c r="B15" s="14" t="s">
        <v>469</v>
      </c>
      <c r="C15" s="14"/>
      <c r="D15" s="18" t="s">
        <v>470</v>
      </c>
      <c r="E15" s="18"/>
      <c r="F15" s="18"/>
      <c r="G15" s="18"/>
      <c r="H15" s="18"/>
    </row>
    <row r="16" ht="24.95" customHeight="1" spans="1:8">
      <c r="A16" s="11"/>
      <c r="B16" s="14" t="s">
        <v>107</v>
      </c>
      <c r="C16" s="14"/>
      <c r="D16" s="14" t="s">
        <v>471</v>
      </c>
      <c r="E16" s="14"/>
      <c r="F16" s="14" t="s">
        <v>299</v>
      </c>
      <c r="G16" s="14"/>
      <c r="H16" s="14" t="s">
        <v>268</v>
      </c>
    </row>
    <row r="17" ht="24.95" customHeight="1" spans="1:8">
      <c r="A17" s="11"/>
      <c r="B17" s="14">
        <v>24.2</v>
      </c>
      <c r="C17" s="14"/>
      <c r="D17" s="14">
        <v>0</v>
      </c>
      <c r="E17" s="14"/>
      <c r="F17" s="14">
        <v>0</v>
      </c>
      <c r="G17" s="14"/>
      <c r="H17" s="14">
        <v>24.2</v>
      </c>
    </row>
    <row r="18" ht="180" customHeight="1" spans="1:8">
      <c r="A18" s="11" t="s">
        <v>472</v>
      </c>
      <c r="B18" s="58" t="s">
        <v>473</v>
      </c>
      <c r="C18" s="15"/>
      <c r="D18" s="15"/>
      <c r="E18" s="15"/>
      <c r="F18" s="15"/>
      <c r="G18" s="15"/>
      <c r="H18" s="15"/>
    </row>
    <row r="19" ht="24.95" customHeight="1" spans="1:8">
      <c r="A19" s="11" t="s">
        <v>474</v>
      </c>
      <c r="B19" s="18" t="s">
        <v>475</v>
      </c>
      <c r="C19" s="18"/>
      <c r="D19" s="18" t="s">
        <v>476</v>
      </c>
      <c r="E19" s="18" t="s">
        <v>477</v>
      </c>
      <c r="F19" s="18"/>
      <c r="G19" s="18" t="s">
        <v>478</v>
      </c>
      <c r="H19" s="18"/>
    </row>
    <row r="20" ht="39.95" customHeight="1" spans="1:8">
      <c r="A20" s="11"/>
      <c r="B20" s="14" t="s">
        <v>479</v>
      </c>
      <c r="C20" s="14"/>
      <c r="D20" s="14" t="s">
        <v>480</v>
      </c>
      <c r="E20" s="59" t="s">
        <v>473</v>
      </c>
      <c r="F20" s="59"/>
      <c r="G20" s="60">
        <v>1</v>
      </c>
      <c r="H20" s="51"/>
    </row>
    <row r="21" ht="39.95" customHeight="1" spans="1:8">
      <c r="A21" s="11"/>
      <c r="B21" s="14"/>
      <c r="C21" s="14"/>
      <c r="D21" s="14" t="s">
        <v>481</v>
      </c>
      <c r="E21" s="59" t="s">
        <v>482</v>
      </c>
      <c r="F21" s="59"/>
      <c r="G21" s="60">
        <v>1</v>
      </c>
      <c r="H21" s="51"/>
    </row>
    <row r="22" ht="39.95" customHeight="1" spans="1:8">
      <c r="A22" s="11"/>
      <c r="B22" s="14"/>
      <c r="C22" s="14"/>
      <c r="D22" s="14" t="s">
        <v>483</v>
      </c>
      <c r="E22" s="59" t="s">
        <v>484</v>
      </c>
      <c r="F22" s="59"/>
      <c r="G22" s="51" t="s">
        <v>485</v>
      </c>
      <c r="H22" s="51"/>
    </row>
    <row r="23" ht="39.95" customHeight="1" spans="1:8">
      <c r="A23" s="11"/>
      <c r="B23" s="14"/>
      <c r="C23" s="14"/>
      <c r="D23" s="14" t="s">
        <v>486</v>
      </c>
      <c r="E23" s="59" t="s">
        <v>487</v>
      </c>
      <c r="F23" s="59"/>
      <c r="G23" s="60">
        <v>1</v>
      </c>
      <c r="H23" s="51"/>
    </row>
    <row r="24" ht="24.95" customHeight="1" spans="1:8">
      <c r="A24" s="11"/>
      <c r="B24" s="18" t="s">
        <v>475</v>
      </c>
      <c r="C24" s="18"/>
      <c r="D24" s="18" t="s">
        <v>476</v>
      </c>
      <c r="E24" s="18" t="s">
        <v>477</v>
      </c>
      <c r="F24" s="18"/>
      <c r="G24" s="18" t="s">
        <v>478</v>
      </c>
      <c r="H24" s="18"/>
    </row>
    <row r="25" ht="39.95" customHeight="1" spans="1:8">
      <c r="A25" s="11"/>
      <c r="B25" s="14" t="s">
        <v>488</v>
      </c>
      <c r="C25" s="14"/>
      <c r="D25" s="14" t="s">
        <v>489</v>
      </c>
      <c r="E25" s="59" t="s">
        <v>490</v>
      </c>
      <c r="F25" s="59"/>
      <c r="G25" s="51" t="s">
        <v>491</v>
      </c>
      <c r="H25" s="51"/>
    </row>
    <row r="26" ht="39.95" customHeight="1" spans="1:8">
      <c r="A26" s="11"/>
      <c r="B26" s="14"/>
      <c r="C26" s="14"/>
      <c r="D26" s="14" t="s">
        <v>492</v>
      </c>
      <c r="E26" s="59" t="s">
        <v>493</v>
      </c>
      <c r="F26" s="59"/>
      <c r="G26" s="51" t="s">
        <v>491</v>
      </c>
      <c r="H26" s="51"/>
    </row>
    <row r="27" ht="39.95" customHeight="1" spans="1:8">
      <c r="A27" s="11"/>
      <c r="B27" s="14"/>
      <c r="C27" s="14"/>
      <c r="D27" s="14" t="s">
        <v>494</v>
      </c>
      <c r="E27" s="59" t="s">
        <v>495</v>
      </c>
      <c r="F27" s="59"/>
      <c r="G27" s="51" t="s">
        <v>491</v>
      </c>
      <c r="H27" s="51"/>
    </row>
    <row r="28" ht="39.95" customHeight="1" spans="1:8">
      <c r="A28" s="11"/>
      <c r="B28" s="14"/>
      <c r="C28" s="14"/>
      <c r="D28" s="14" t="s">
        <v>496</v>
      </c>
      <c r="E28" s="59" t="s">
        <v>497</v>
      </c>
      <c r="F28" s="59"/>
      <c r="G28" s="51" t="s">
        <v>491</v>
      </c>
      <c r="H28" s="51"/>
    </row>
    <row r="29" ht="39.95" customHeight="1" spans="1:8">
      <c r="A29" s="11"/>
      <c r="B29" s="14"/>
      <c r="C29" s="14"/>
      <c r="D29" s="14" t="s">
        <v>498</v>
      </c>
      <c r="E29" s="59" t="s">
        <v>499</v>
      </c>
      <c r="F29" s="59"/>
      <c r="G29" s="51" t="s">
        <v>491</v>
      </c>
      <c r="H29" s="51"/>
    </row>
    <row r="30" ht="150" customHeight="1" spans="1:8">
      <c r="A30" s="11" t="s">
        <v>500</v>
      </c>
      <c r="B30" s="58" t="s">
        <v>501</v>
      </c>
      <c r="C30" s="15"/>
      <c r="D30" s="15"/>
      <c r="E30" s="15"/>
      <c r="F30" s="15"/>
      <c r="G30" s="15"/>
      <c r="H30" s="15"/>
    </row>
    <row r="31" ht="120" customHeight="1" spans="1:8">
      <c r="A31" s="11" t="s">
        <v>502</v>
      </c>
      <c r="B31" s="61" t="s">
        <v>503</v>
      </c>
      <c r="C31" s="61"/>
      <c r="D31" s="61"/>
      <c r="E31" s="61"/>
      <c r="F31" s="61"/>
      <c r="G31" s="61"/>
      <c r="H31" s="61"/>
    </row>
    <row r="32" ht="20.1" customHeight="1" spans="1:8">
      <c r="A32" s="40"/>
      <c r="B32" s="40"/>
      <c r="C32" s="41"/>
      <c r="D32" s="40"/>
      <c r="E32" s="40"/>
      <c r="F32" s="42"/>
      <c r="G32" s="40"/>
      <c r="H32" s="40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5" right="0.59" top="0.98" bottom="0.59" header="0.31" footer="0.31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"/>
  <sheetViews>
    <sheetView workbookViewId="0">
      <selection activeCell="V10" sqref="V10"/>
    </sheetView>
  </sheetViews>
  <sheetFormatPr defaultColWidth="10" defaultRowHeight="14.25"/>
  <cols>
    <col min="1" max="1" width="7.375" style="3" customWidth="1"/>
    <col min="2" max="2" width="6.25" style="3" customWidth="1"/>
    <col min="3" max="3" width="6.25" style="4" customWidth="1"/>
    <col min="4" max="4" width="8.5" style="5" customWidth="1"/>
    <col min="5" max="5" width="5.5" style="5" customWidth="1"/>
    <col min="6" max="6" width="4.125" style="5" customWidth="1"/>
    <col min="7" max="7" width="7" style="5" customWidth="1"/>
    <col min="8" max="8" width="7.375" style="5" customWidth="1"/>
    <col min="9" max="9" width="6.5" style="5" customWidth="1"/>
    <col min="10" max="10" width="7.375" style="5" customWidth="1"/>
    <col min="11" max="11" width="5.875" style="5" customWidth="1"/>
    <col min="12" max="12" width="6.25" style="5" customWidth="1"/>
    <col min="13" max="13" width="12.5" style="5" customWidth="1"/>
    <col min="14" max="253" width="10" style="5"/>
    <col min="254" max="16384" width="10" style="2"/>
  </cols>
  <sheetData>
    <row r="1" ht="20.1" customHeight="1" spans="1:253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35.25" customHeight="1" spans="1:253">
      <c r="A2" s="7" t="s">
        <v>504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ht="20.1" customHeight="1" spans="1:253">
      <c r="A3" s="8" t="s">
        <v>505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ht="20.1" customHeight="1" spans="1:13">
      <c r="A4" s="9" t="s">
        <v>506</v>
      </c>
      <c r="B4" s="9"/>
      <c r="C4" s="9"/>
      <c r="D4" s="9"/>
      <c r="E4" s="9"/>
      <c r="F4" s="9"/>
      <c r="G4" s="9"/>
      <c r="H4" s="10"/>
      <c r="I4" s="9" t="s">
        <v>507</v>
      </c>
      <c r="J4" s="9"/>
      <c r="K4" s="9"/>
      <c r="L4" s="9"/>
      <c r="M4" s="10"/>
    </row>
    <row r="5" s="1" customFormat="1" ht="21" customHeight="1" spans="1:13">
      <c r="A5" s="11" t="s">
        <v>508</v>
      </c>
      <c r="B5" s="12" t="s">
        <v>355</v>
      </c>
      <c r="C5" s="13"/>
      <c r="D5" s="14" t="s">
        <v>509</v>
      </c>
      <c r="E5" s="14"/>
      <c r="F5" s="14"/>
      <c r="G5" s="14"/>
      <c r="H5" s="14"/>
      <c r="I5" s="14"/>
      <c r="J5" s="14"/>
      <c r="K5" s="14"/>
      <c r="L5" s="14"/>
      <c r="M5" s="14"/>
    </row>
    <row r="6" s="1" customFormat="1" ht="21" customHeight="1" spans="1:13">
      <c r="A6" s="11"/>
      <c r="B6" s="12" t="s">
        <v>510</v>
      </c>
      <c r="C6" s="13"/>
      <c r="D6" s="14" t="s">
        <v>511</v>
      </c>
      <c r="E6" s="14"/>
      <c r="F6" s="14"/>
      <c r="G6" s="14"/>
      <c r="H6" s="14"/>
      <c r="I6" s="14"/>
      <c r="J6" s="14"/>
      <c r="K6" s="14"/>
      <c r="L6" s="14"/>
      <c r="M6" s="14"/>
    </row>
    <row r="7" s="1" customFormat="1" ht="21" customHeight="1" spans="1:13">
      <c r="A7" s="11"/>
      <c r="B7" s="12" t="s">
        <v>512</v>
      </c>
      <c r="C7" s="13"/>
      <c r="D7" s="15"/>
      <c r="E7" s="15"/>
      <c r="F7" s="15"/>
      <c r="G7" s="14" t="s">
        <v>513</v>
      </c>
      <c r="H7" s="14"/>
      <c r="I7" s="14"/>
      <c r="J7" s="14"/>
      <c r="K7" s="14"/>
      <c r="L7" s="14"/>
      <c r="M7" s="14"/>
    </row>
    <row r="8" s="1" customFormat="1" ht="21" customHeight="1" spans="1:13">
      <c r="A8" s="11"/>
      <c r="B8" s="12" t="s">
        <v>514</v>
      </c>
      <c r="C8" s="13"/>
      <c r="D8" s="14"/>
      <c r="E8" s="14"/>
      <c r="F8" s="14"/>
      <c r="G8" s="14" t="s">
        <v>458</v>
      </c>
      <c r="H8" s="14"/>
      <c r="I8" s="14"/>
      <c r="J8" s="14"/>
      <c r="K8" s="14"/>
      <c r="L8" s="14"/>
      <c r="M8" s="14"/>
    </row>
    <row r="9" s="1" customFormat="1" ht="30" customHeight="1" spans="1:13">
      <c r="A9" s="11"/>
      <c r="B9" s="12" t="s">
        <v>456</v>
      </c>
      <c r="C9" s="13"/>
      <c r="D9" s="14"/>
      <c r="E9" s="14"/>
      <c r="F9" s="14"/>
      <c r="G9" s="14" t="s">
        <v>458</v>
      </c>
      <c r="H9" s="14"/>
      <c r="I9" s="14"/>
      <c r="J9" s="14"/>
      <c r="K9" s="14"/>
      <c r="L9" s="14"/>
      <c r="M9" s="14"/>
    </row>
    <row r="10" s="1" customFormat="1" ht="45" customHeight="1" spans="1:13">
      <c r="A10" s="11"/>
      <c r="B10" s="12" t="s">
        <v>515</v>
      </c>
      <c r="C10" s="13"/>
      <c r="D10" s="15" t="s">
        <v>516</v>
      </c>
      <c r="E10" s="15"/>
      <c r="F10" s="15"/>
      <c r="G10" s="15"/>
      <c r="H10" s="15"/>
      <c r="I10" s="15"/>
      <c r="J10" s="15"/>
      <c r="K10" s="15"/>
      <c r="L10" s="15"/>
      <c r="M10" s="15"/>
    </row>
    <row r="11" s="1" customFormat="1" ht="54.95" customHeight="1" spans="1:13">
      <c r="A11" s="11"/>
      <c r="B11" s="12" t="s">
        <v>517</v>
      </c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="1" customFormat="1" ht="54.95" customHeight="1" spans="1:13">
      <c r="A12" s="11"/>
      <c r="B12" s="12" t="s">
        <v>518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="1" customFormat="1" ht="21" customHeight="1" spans="1:13">
      <c r="A13" s="11" t="s">
        <v>519</v>
      </c>
      <c r="B13" s="16" t="s">
        <v>520</v>
      </c>
      <c r="C13" s="17"/>
      <c r="D13" s="18" t="s">
        <v>521</v>
      </c>
      <c r="E13" s="18"/>
      <c r="F13" s="18" t="s">
        <v>522</v>
      </c>
      <c r="G13" s="18"/>
      <c r="H13" s="18"/>
      <c r="I13" s="18"/>
      <c r="J13" s="18" t="s">
        <v>523</v>
      </c>
      <c r="K13" s="18"/>
      <c r="L13" s="18"/>
      <c r="M13" s="18"/>
    </row>
    <row r="14" s="1" customFormat="1" ht="21" customHeight="1" spans="1:13">
      <c r="A14" s="11"/>
      <c r="B14" s="19"/>
      <c r="C14" s="20"/>
      <c r="D14" s="14" t="s">
        <v>524</v>
      </c>
      <c r="E14" s="14"/>
      <c r="F14" s="14"/>
      <c r="G14" s="14"/>
      <c r="H14" s="14"/>
      <c r="I14" s="14"/>
      <c r="J14" s="14"/>
      <c r="K14" s="14"/>
      <c r="L14" s="14"/>
      <c r="M14" s="14"/>
    </row>
    <row r="15" s="1" customFormat="1" ht="21" customHeight="1" spans="1:13">
      <c r="A15" s="11"/>
      <c r="B15" s="19"/>
      <c r="C15" s="20"/>
      <c r="D15" s="14" t="s">
        <v>525</v>
      </c>
      <c r="E15" s="14"/>
      <c r="F15" s="14"/>
      <c r="G15" s="14"/>
      <c r="H15" s="14"/>
      <c r="I15" s="14"/>
      <c r="J15" s="14"/>
      <c r="K15" s="14"/>
      <c r="L15" s="14"/>
      <c r="M15" s="14"/>
    </row>
    <row r="16" s="1" customFormat="1" ht="21" customHeight="1" spans="1:13">
      <c r="A16" s="11"/>
      <c r="B16" s="19"/>
      <c r="C16" s="20"/>
      <c r="D16" s="14" t="s">
        <v>526</v>
      </c>
      <c r="E16" s="14"/>
      <c r="F16" s="14"/>
      <c r="G16" s="14"/>
      <c r="H16" s="14"/>
      <c r="I16" s="14"/>
      <c r="J16" s="14"/>
      <c r="K16" s="14"/>
      <c r="L16" s="14"/>
      <c r="M16" s="14"/>
    </row>
    <row r="17" s="1" customFormat="1" ht="21" customHeight="1" spans="1:13">
      <c r="A17" s="11"/>
      <c r="B17" s="19"/>
      <c r="C17" s="20"/>
      <c r="D17" s="14" t="s">
        <v>527</v>
      </c>
      <c r="E17" s="14"/>
      <c r="F17" s="14"/>
      <c r="G17" s="14"/>
      <c r="H17" s="14"/>
      <c r="I17" s="14"/>
      <c r="J17" s="14"/>
      <c r="K17" s="14"/>
      <c r="L17" s="14"/>
      <c r="M17" s="14"/>
    </row>
    <row r="18" s="1" customFormat="1" ht="21" customHeight="1" spans="1:13">
      <c r="A18" s="11"/>
      <c r="B18" s="21"/>
      <c r="C18" s="22"/>
      <c r="D18" s="14" t="s">
        <v>528</v>
      </c>
      <c r="E18" s="14"/>
      <c r="F18" s="14"/>
      <c r="G18" s="14"/>
      <c r="H18" s="14"/>
      <c r="I18" s="14"/>
      <c r="J18" s="14"/>
      <c r="K18" s="14"/>
      <c r="L18" s="14"/>
      <c r="M18" s="14"/>
    </row>
    <row r="19" s="1" customFormat="1" ht="21" customHeight="1" spans="1:13">
      <c r="A19" s="11"/>
      <c r="B19" s="16" t="s">
        <v>529</v>
      </c>
      <c r="C19" s="17"/>
      <c r="D19" s="14" t="s">
        <v>521</v>
      </c>
      <c r="E19" s="14"/>
      <c r="F19" s="23" t="s">
        <v>530</v>
      </c>
      <c r="G19" s="23"/>
      <c r="H19" s="23"/>
      <c r="I19" s="23" t="s">
        <v>531</v>
      </c>
      <c r="J19" s="23"/>
      <c r="K19" s="23"/>
      <c r="L19" s="23" t="s">
        <v>532</v>
      </c>
      <c r="M19" s="23"/>
    </row>
    <row r="20" s="1" customFormat="1" ht="21" customHeight="1" spans="1:13">
      <c r="A20" s="11"/>
      <c r="B20" s="19"/>
      <c r="C20" s="20"/>
      <c r="D20" s="14" t="s">
        <v>524</v>
      </c>
      <c r="E20" s="14"/>
      <c r="F20" s="15"/>
      <c r="G20" s="15"/>
      <c r="H20" s="15"/>
      <c r="I20" s="15"/>
      <c r="J20" s="15"/>
      <c r="K20" s="15"/>
      <c r="L20" s="15"/>
      <c r="M20" s="15"/>
    </row>
    <row r="21" s="1" customFormat="1" ht="21" customHeight="1" spans="1:13">
      <c r="A21" s="11"/>
      <c r="B21" s="19"/>
      <c r="C21" s="20"/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</row>
    <row r="22" s="1" customFormat="1" ht="21" customHeight="1" spans="1:13">
      <c r="A22" s="11"/>
      <c r="B22" s="19"/>
      <c r="C22" s="20"/>
      <c r="D22" s="15">
        <v>2</v>
      </c>
      <c r="E22" s="15"/>
      <c r="F22" s="15"/>
      <c r="G22" s="15"/>
      <c r="H22" s="15"/>
      <c r="I22" s="15"/>
      <c r="J22" s="15"/>
      <c r="K22" s="15"/>
      <c r="L22" s="15"/>
      <c r="M22" s="15"/>
    </row>
    <row r="23" s="1" customFormat="1" ht="21" customHeight="1" spans="1:13">
      <c r="A23" s="11"/>
      <c r="B23" s="19"/>
      <c r="C23" s="20"/>
      <c r="D23" s="15">
        <v>3</v>
      </c>
      <c r="E23" s="15"/>
      <c r="F23" s="14"/>
      <c r="G23" s="14"/>
      <c r="H23" s="14"/>
      <c r="I23" s="14"/>
      <c r="J23" s="14"/>
      <c r="K23" s="14"/>
      <c r="L23" s="14"/>
      <c r="M23" s="14"/>
    </row>
    <row r="24" s="1" customFormat="1" ht="21" customHeight="1" spans="1:13">
      <c r="A24" s="11"/>
      <c r="B24" s="21"/>
      <c r="C24" s="22"/>
      <c r="D24" s="15" t="s">
        <v>533</v>
      </c>
      <c r="E24" s="15"/>
      <c r="F24" s="15"/>
      <c r="G24" s="15"/>
      <c r="H24" s="15"/>
      <c r="I24" s="15"/>
      <c r="J24" s="15"/>
      <c r="K24" s="15"/>
      <c r="L24" s="15"/>
      <c r="M24" s="15"/>
    </row>
    <row r="25" s="1" customFormat="1" ht="80.1" customHeight="1" spans="1:13">
      <c r="A25" s="24" t="s">
        <v>534</v>
      </c>
      <c r="B25" s="24"/>
      <c r="C25" s="2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="1" customFormat="1" ht="20.1" customHeight="1" spans="1:13">
      <c r="A26" s="25" t="s">
        <v>535</v>
      </c>
      <c r="B26" s="26"/>
      <c r="C26" s="27" t="s">
        <v>536</v>
      </c>
      <c r="D26" s="27"/>
      <c r="E26" s="27"/>
      <c r="F26" s="27"/>
      <c r="G26" s="27"/>
      <c r="H26" s="18" t="s">
        <v>537</v>
      </c>
      <c r="I26" s="18"/>
      <c r="J26" s="18"/>
      <c r="K26" s="18" t="s">
        <v>538</v>
      </c>
      <c r="L26" s="18"/>
      <c r="M26" s="18"/>
    </row>
    <row r="27" s="1" customFormat="1" ht="20.1" customHeight="1" spans="1:13">
      <c r="A27" s="28"/>
      <c r="B27" s="29"/>
      <c r="C27" s="30" t="s">
        <v>539</v>
      </c>
      <c r="D27" s="30"/>
      <c r="E27" s="30"/>
      <c r="F27" s="30"/>
      <c r="G27" s="30"/>
      <c r="H27" s="14"/>
      <c r="I27" s="14"/>
      <c r="J27" s="14"/>
      <c r="K27" s="14"/>
      <c r="L27" s="14"/>
      <c r="M27" s="14"/>
    </row>
    <row r="28" s="1" customFormat="1" ht="20.1" customHeight="1" spans="1:13">
      <c r="A28" s="28"/>
      <c r="B28" s="29"/>
      <c r="C28" s="31" t="s">
        <v>540</v>
      </c>
      <c r="D28" s="31"/>
      <c r="E28" s="31"/>
      <c r="F28" s="31"/>
      <c r="G28" s="31"/>
      <c r="H28" s="14"/>
      <c r="I28" s="14"/>
      <c r="J28" s="14"/>
      <c r="K28" s="14"/>
      <c r="L28" s="14"/>
      <c r="M28" s="14"/>
    </row>
    <row r="29" s="1" customFormat="1" ht="20.1" customHeight="1" spans="1:13">
      <c r="A29" s="28"/>
      <c r="B29" s="29"/>
      <c r="C29" s="31" t="s">
        <v>533</v>
      </c>
      <c r="D29" s="31"/>
      <c r="E29" s="31"/>
      <c r="F29" s="31"/>
      <c r="G29" s="31"/>
      <c r="H29" s="14"/>
      <c r="I29" s="14"/>
      <c r="J29" s="14"/>
      <c r="K29" s="14"/>
      <c r="L29" s="14"/>
      <c r="M29" s="14"/>
    </row>
    <row r="30" s="1" customFormat="1" ht="60" customHeight="1" spans="1:16">
      <c r="A30" s="32" t="s">
        <v>541</v>
      </c>
      <c r="B30" s="33" t="s">
        <v>542</v>
      </c>
      <c r="C30" s="15" t="s">
        <v>543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P30" s="43"/>
    </row>
    <row r="31" s="1" customFormat="1" ht="60" customHeight="1" spans="1:13">
      <c r="A31" s="34"/>
      <c r="B31" s="33" t="s">
        <v>544</v>
      </c>
      <c r="C31" s="15" t="s">
        <v>543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="1" customFormat="1" ht="20.1" customHeight="1" spans="1:13">
      <c r="A32" s="34"/>
      <c r="B32" s="35" t="s">
        <v>545</v>
      </c>
      <c r="C32" s="14" t="s">
        <v>475</v>
      </c>
      <c r="D32" s="14"/>
      <c r="E32" s="14" t="s">
        <v>476</v>
      </c>
      <c r="F32" s="14"/>
      <c r="G32" s="14"/>
      <c r="H32" s="14" t="s">
        <v>477</v>
      </c>
      <c r="I32" s="14"/>
      <c r="J32" s="14"/>
      <c r="K32" s="14"/>
      <c r="L32" s="14" t="s">
        <v>478</v>
      </c>
      <c r="M32" s="14"/>
    </row>
    <row r="33" s="1" customFormat="1" ht="30" customHeight="1" spans="1:13">
      <c r="A33" s="34"/>
      <c r="B33" s="36"/>
      <c r="C33" s="14" t="s">
        <v>546</v>
      </c>
      <c r="D33" s="14"/>
      <c r="E33" s="14" t="s">
        <v>480</v>
      </c>
      <c r="F33" s="14"/>
      <c r="G33" s="14"/>
      <c r="H33" s="15" t="s">
        <v>547</v>
      </c>
      <c r="I33" s="15"/>
      <c r="J33" s="15"/>
      <c r="K33" s="15"/>
      <c r="L33" s="14"/>
      <c r="M33" s="14"/>
    </row>
    <row r="34" s="1" customFormat="1" ht="30" customHeight="1" spans="1:13">
      <c r="A34" s="34"/>
      <c r="B34" s="36"/>
      <c r="C34" s="14"/>
      <c r="D34" s="14"/>
      <c r="E34" s="14" t="s">
        <v>481</v>
      </c>
      <c r="F34" s="14"/>
      <c r="G34" s="14"/>
      <c r="H34" s="15" t="s">
        <v>547</v>
      </c>
      <c r="I34" s="15"/>
      <c r="J34" s="15"/>
      <c r="K34" s="15"/>
      <c r="L34" s="14"/>
      <c r="M34" s="14"/>
    </row>
    <row r="35" s="1" customFormat="1" ht="30" customHeight="1" spans="1:13">
      <c r="A35" s="34"/>
      <c r="B35" s="36"/>
      <c r="C35" s="14"/>
      <c r="D35" s="14"/>
      <c r="E35" s="14" t="s">
        <v>483</v>
      </c>
      <c r="F35" s="14"/>
      <c r="G35" s="14"/>
      <c r="H35" s="15" t="s">
        <v>547</v>
      </c>
      <c r="I35" s="15"/>
      <c r="J35" s="15"/>
      <c r="K35" s="15"/>
      <c r="L35" s="14"/>
      <c r="M35" s="14"/>
    </row>
    <row r="36" s="1" customFormat="1" ht="30" customHeight="1" spans="1:13">
      <c r="A36" s="34"/>
      <c r="B36" s="36"/>
      <c r="C36" s="14"/>
      <c r="D36" s="14"/>
      <c r="E36" s="14" t="s">
        <v>486</v>
      </c>
      <c r="F36" s="14"/>
      <c r="G36" s="14"/>
      <c r="H36" s="15" t="s">
        <v>547</v>
      </c>
      <c r="I36" s="15"/>
      <c r="J36" s="15"/>
      <c r="K36" s="15"/>
      <c r="L36" s="14"/>
      <c r="M36" s="14"/>
    </row>
    <row r="37" s="1" customFormat="1" ht="30" customHeight="1" spans="1:13">
      <c r="A37" s="34"/>
      <c r="B37" s="36"/>
      <c r="C37" s="14"/>
      <c r="D37" s="14"/>
      <c r="E37" s="14" t="s">
        <v>533</v>
      </c>
      <c r="F37" s="14"/>
      <c r="G37" s="14"/>
      <c r="H37" s="15" t="s">
        <v>547</v>
      </c>
      <c r="I37" s="15"/>
      <c r="J37" s="15"/>
      <c r="K37" s="15"/>
      <c r="L37" s="14"/>
      <c r="M37" s="14"/>
    </row>
    <row r="38" s="1" customFormat="1" ht="21" customHeight="1" spans="1:13">
      <c r="A38" s="34"/>
      <c r="B38" s="36"/>
      <c r="C38" s="14" t="s">
        <v>475</v>
      </c>
      <c r="D38" s="14"/>
      <c r="E38" s="14" t="s">
        <v>476</v>
      </c>
      <c r="F38" s="14"/>
      <c r="G38" s="14"/>
      <c r="H38" s="14" t="s">
        <v>477</v>
      </c>
      <c r="I38" s="14"/>
      <c r="J38" s="14"/>
      <c r="K38" s="14"/>
      <c r="L38" s="14" t="s">
        <v>478</v>
      </c>
      <c r="M38" s="14"/>
    </row>
    <row r="39" s="1" customFormat="1" ht="30" customHeight="1" spans="1:13">
      <c r="A39" s="34"/>
      <c r="B39" s="36"/>
      <c r="C39" s="14" t="s">
        <v>546</v>
      </c>
      <c r="D39" s="14"/>
      <c r="E39" s="14" t="s">
        <v>489</v>
      </c>
      <c r="F39" s="14"/>
      <c r="G39" s="14"/>
      <c r="H39" s="15" t="s">
        <v>547</v>
      </c>
      <c r="I39" s="15"/>
      <c r="J39" s="15"/>
      <c r="K39" s="15"/>
      <c r="L39" s="14"/>
      <c r="M39" s="14"/>
    </row>
    <row r="40" s="1" customFormat="1" ht="30" customHeight="1" spans="1:13">
      <c r="A40" s="34"/>
      <c r="B40" s="36"/>
      <c r="C40" s="14"/>
      <c r="D40" s="14"/>
      <c r="E40" s="14" t="s">
        <v>492</v>
      </c>
      <c r="F40" s="14"/>
      <c r="G40" s="14"/>
      <c r="H40" s="15" t="s">
        <v>547</v>
      </c>
      <c r="I40" s="15"/>
      <c r="J40" s="15"/>
      <c r="K40" s="15"/>
      <c r="L40" s="14"/>
      <c r="M40" s="14"/>
    </row>
    <row r="41" s="1" customFormat="1" ht="30" customHeight="1" spans="1:13">
      <c r="A41" s="34"/>
      <c r="B41" s="36"/>
      <c r="C41" s="14"/>
      <c r="D41" s="14"/>
      <c r="E41" s="14" t="s">
        <v>494</v>
      </c>
      <c r="F41" s="14"/>
      <c r="G41" s="14"/>
      <c r="H41" s="15" t="s">
        <v>547</v>
      </c>
      <c r="I41" s="15"/>
      <c r="J41" s="15"/>
      <c r="K41" s="15"/>
      <c r="L41" s="14"/>
      <c r="M41" s="14"/>
    </row>
    <row r="42" s="1" customFormat="1" ht="30" customHeight="1" spans="1:13">
      <c r="A42" s="34"/>
      <c r="B42" s="36"/>
      <c r="C42" s="14"/>
      <c r="D42" s="14"/>
      <c r="E42" s="14" t="s">
        <v>496</v>
      </c>
      <c r="F42" s="14"/>
      <c r="G42" s="14"/>
      <c r="H42" s="15" t="s">
        <v>547</v>
      </c>
      <c r="I42" s="15"/>
      <c r="J42" s="15"/>
      <c r="K42" s="15"/>
      <c r="L42" s="14"/>
      <c r="M42" s="14"/>
    </row>
    <row r="43" s="1" customFormat="1" ht="30" customHeight="1" spans="1:13">
      <c r="A43" s="34"/>
      <c r="B43" s="36"/>
      <c r="C43" s="14"/>
      <c r="D43" s="14"/>
      <c r="E43" s="14" t="s">
        <v>498</v>
      </c>
      <c r="F43" s="14"/>
      <c r="G43" s="14"/>
      <c r="H43" s="15" t="s">
        <v>547</v>
      </c>
      <c r="I43" s="15"/>
      <c r="J43" s="15"/>
      <c r="K43" s="15"/>
      <c r="L43" s="14"/>
      <c r="M43" s="14"/>
    </row>
    <row r="44" s="1" customFormat="1" ht="30" customHeight="1" spans="1:13">
      <c r="A44" s="34"/>
      <c r="B44" s="36"/>
      <c r="C44" s="14"/>
      <c r="D44" s="14"/>
      <c r="E44" s="14" t="s">
        <v>533</v>
      </c>
      <c r="F44" s="14"/>
      <c r="G44" s="14"/>
      <c r="H44" s="15" t="s">
        <v>547</v>
      </c>
      <c r="I44" s="15"/>
      <c r="J44" s="15"/>
      <c r="K44" s="15"/>
      <c r="L44" s="14"/>
      <c r="M44" s="14"/>
    </row>
    <row r="45" s="1" customFormat="1" ht="60" customHeight="1" spans="1:13">
      <c r="A45" s="24" t="s">
        <v>548</v>
      </c>
      <c r="B45" s="24"/>
      <c r="C45" s="24"/>
      <c r="D45" s="12"/>
      <c r="E45" s="37"/>
      <c r="F45" s="37"/>
      <c r="G45" s="37"/>
      <c r="H45" s="37"/>
      <c r="I45" s="37"/>
      <c r="J45" s="37"/>
      <c r="K45" s="37"/>
      <c r="L45" s="37"/>
      <c r="M45" s="13"/>
    </row>
    <row r="46" ht="69.95" customHeight="1" spans="1:13">
      <c r="A46" s="24" t="s">
        <v>549</v>
      </c>
      <c r="B46" s="24"/>
      <c r="C46" s="24"/>
      <c r="D46" s="38" t="s">
        <v>550</v>
      </c>
      <c r="E46" s="39"/>
      <c r="F46" s="39"/>
      <c r="G46" s="39"/>
      <c r="H46" s="39"/>
      <c r="I46" s="39"/>
      <c r="J46" s="39"/>
      <c r="K46" s="39"/>
      <c r="L46" s="39"/>
      <c r="M46" s="44"/>
    </row>
    <row r="47" s="2" customFormat="1" ht="20.1" customHeight="1" spans="1:10">
      <c r="A47" s="40"/>
      <c r="B47" s="40"/>
      <c r="C47" s="41"/>
      <c r="D47" s="41"/>
      <c r="E47" s="42"/>
      <c r="F47" s="40"/>
      <c r="J47" s="42"/>
    </row>
    <row r="48" ht="24.95" customHeight="1"/>
    <row r="49" ht="24.95" customHeight="1"/>
    <row r="50" ht="24.95" customHeight="1"/>
    <row r="51" ht="24.95" customHeight="1"/>
  </sheetData>
  <mergeCells count="138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A26:B29"/>
  </mergeCells>
  <pageMargins left="0.75" right="0.63" top="0.79" bottom="0.71" header="0.31" footer="0.3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45" zoomScaleNormal="145" topLeftCell="A4" workbookViewId="0">
      <selection activeCell="A12" sqref="$A12:$XFD12"/>
    </sheetView>
  </sheetViews>
  <sheetFormatPr defaultColWidth="10" defaultRowHeight="13.5"/>
  <cols>
    <col min="1" max="1" width="10.25" customWidth="1"/>
    <col min="2" max="2" width="25.875" customWidth="1"/>
    <col min="3" max="3" width="11.375" customWidth="1"/>
    <col min="4" max="4" width="9.375" customWidth="1"/>
    <col min="5" max="5" width="12.625" customWidth="1"/>
    <col min="6" max="9" width="7.125" customWidth="1"/>
    <col min="10" max="10" width="6.75" customWidth="1"/>
    <col min="11" max="14" width="7.125" customWidth="1"/>
    <col min="15" max="15" width="7" customWidth="1"/>
    <col min="16" max="17" width="7.125" customWidth="1"/>
    <col min="18" max="19" width="9.75" customWidth="1"/>
  </cols>
  <sheetData>
    <row r="1" ht="16.35" customHeight="1" spans="16:17">
      <c r="P1" s="135" t="s">
        <v>169</v>
      </c>
      <c r="Q1" s="135"/>
    </row>
    <row r="2" ht="42.2" customHeight="1" spans="1:17">
      <c r="A2" s="142" t="s">
        <v>170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9" customHeight="1" spans="1:17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3" t="s">
        <v>2</v>
      </c>
      <c r="Q3" s="163"/>
    </row>
    <row r="4" ht="19.9" customHeight="1" spans="1:17">
      <c r="A4" s="159" t="s">
        <v>131</v>
      </c>
      <c r="B4" s="159" t="s">
        <v>132</v>
      </c>
      <c r="C4" s="159" t="s">
        <v>171</v>
      </c>
      <c r="D4" s="159" t="s">
        <v>172</v>
      </c>
      <c r="E4" s="159" t="s">
        <v>173</v>
      </c>
      <c r="F4" s="159" t="s">
        <v>174</v>
      </c>
      <c r="G4" s="159" t="s">
        <v>175</v>
      </c>
      <c r="H4" s="159" t="s">
        <v>176</v>
      </c>
      <c r="I4" s="159" t="s">
        <v>177</v>
      </c>
      <c r="J4" s="159" t="s">
        <v>178</v>
      </c>
      <c r="K4" s="159" t="s">
        <v>179</v>
      </c>
      <c r="L4" s="159" t="s">
        <v>180</v>
      </c>
      <c r="M4" s="159" t="s">
        <v>181</v>
      </c>
      <c r="N4" s="159" t="s">
        <v>182</v>
      </c>
      <c r="O4" s="159" t="s">
        <v>183</v>
      </c>
      <c r="P4" s="159" t="s">
        <v>184</v>
      </c>
      <c r="Q4" s="159" t="s">
        <v>185</v>
      </c>
    </row>
    <row r="5" ht="20.65" customHeight="1" spans="1:17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ht="22.9" customHeight="1" spans="1:17">
      <c r="A6" s="188"/>
      <c r="B6" s="188" t="s">
        <v>107</v>
      </c>
      <c r="C6" s="185">
        <f>SUM(D6:E6)</f>
        <v>3722334.32</v>
      </c>
      <c r="D6" s="185">
        <f>D7</f>
        <v>2393647.32</v>
      </c>
      <c r="E6" s="185">
        <f>E7</f>
        <v>1328687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ht="15" customHeight="1" spans="1:17">
      <c r="A7" s="75" t="s">
        <v>125</v>
      </c>
      <c r="B7" s="190" t="s">
        <v>126</v>
      </c>
      <c r="C7" s="185">
        <f>SUM(D7:E7)</f>
        <v>3722334.32</v>
      </c>
      <c r="D7" s="185">
        <f>D8</f>
        <v>2393647.32</v>
      </c>
      <c r="E7" s="185">
        <f>E8</f>
        <v>1328687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ht="15" customHeight="1" spans="1:17">
      <c r="A8" s="73" t="s">
        <v>127</v>
      </c>
      <c r="B8" s="74" t="s">
        <v>138</v>
      </c>
      <c r="C8" s="185">
        <f>SUM(C9,C13,C19,C22)</f>
        <v>3722334.32</v>
      </c>
      <c r="D8" s="185">
        <f>SUM(D9,D13,D19,D22)</f>
        <v>2393647.32</v>
      </c>
      <c r="E8" s="185">
        <f>SUM(E9)</f>
        <v>1328687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ht="15" customHeight="1" spans="1:17">
      <c r="A9" s="73">
        <v>201</v>
      </c>
      <c r="B9" s="192" t="s">
        <v>139</v>
      </c>
      <c r="C9" s="185">
        <f>SUM(C11:C12)</f>
        <v>3008844.8</v>
      </c>
      <c r="D9" s="185">
        <f>SUM(D11:D12)</f>
        <v>1680157.8</v>
      </c>
      <c r="E9" s="185">
        <f>SUM(E11:E12)</f>
        <v>1328687</v>
      </c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ht="15" customHeight="1" spans="1:17">
      <c r="A10" s="75" t="s">
        <v>140</v>
      </c>
      <c r="B10" s="190" t="s">
        <v>141</v>
      </c>
      <c r="C10" s="191">
        <f>SUM(D10:E10)</f>
        <v>3008844.8</v>
      </c>
      <c r="D10" s="191">
        <f>SUM(D11:D12)</f>
        <v>1680157.8</v>
      </c>
      <c r="E10" s="191">
        <f>SUM(E11:E12)</f>
        <v>1328687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ht="15" customHeight="1" spans="1:17">
      <c r="A11" s="73" t="s">
        <v>142</v>
      </c>
      <c r="B11" s="74" t="s">
        <v>143</v>
      </c>
      <c r="C11" s="191">
        <f>SUM(D11:E11)</f>
        <v>2258844.8</v>
      </c>
      <c r="D11" s="191">
        <v>1680157.8</v>
      </c>
      <c r="E11" s="191">
        <v>578687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ht="15" customHeight="1" spans="1:17">
      <c r="A12" s="73" t="s">
        <v>144</v>
      </c>
      <c r="B12" s="192" t="s">
        <v>145</v>
      </c>
      <c r="C12" s="191">
        <v>750000</v>
      </c>
      <c r="D12" s="191"/>
      <c r="E12" s="191">
        <v>750000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ht="15" customHeight="1" spans="1:17">
      <c r="A13" s="194" t="s">
        <v>146</v>
      </c>
      <c r="B13" s="74" t="s">
        <v>147</v>
      </c>
      <c r="C13" s="185">
        <f>SUM(C15,C16,C18)</f>
        <v>395874</v>
      </c>
      <c r="D13" s="185">
        <f>SUM(D15,D16,D18)</f>
        <v>395874</v>
      </c>
      <c r="E13" s="19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ht="15" customHeight="1" spans="1:17">
      <c r="A14" s="75" t="s">
        <v>148</v>
      </c>
      <c r="B14" s="192" t="s">
        <v>149</v>
      </c>
      <c r="C14" s="191">
        <f>SUM(C15:C16)</f>
        <v>371842.56</v>
      </c>
      <c r="D14" s="191">
        <f>SUM(D15:D16)</f>
        <v>371842.56</v>
      </c>
      <c r="E14" s="19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ht="15" customHeight="1" spans="1:17">
      <c r="A15" s="73" t="s">
        <v>150</v>
      </c>
      <c r="B15" s="190" t="s">
        <v>151</v>
      </c>
      <c r="C15" s="191">
        <v>247895.04</v>
      </c>
      <c r="D15" s="191">
        <v>247895.04</v>
      </c>
      <c r="E15" s="19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ht="15" customHeight="1" spans="1:17">
      <c r="A16" s="73" t="s">
        <v>152</v>
      </c>
      <c r="B16" s="190" t="s">
        <v>153</v>
      </c>
      <c r="C16" s="191">
        <v>123947.52</v>
      </c>
      <c r="D16" s="191">
        <v>123947.52</v>
      </c>
      <c r="E16" s="19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ht="15" customHeight="1" spans="1:17">
      <c r="A17" s="194" t="s">
        <v>154</v>
      </c>
      <c r="B17" s="74" t="s">
        <v>155</v>
      </c>
      <c r="C17" s="191">
        <v>24031.44</v>
      </c>
      <c r="D17" s="191">
        <v>24031.44</v>
      </c>
      <c r="E17" s="19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ht="15" customHeight="1" spans="1:17">
      <c r="A18" s="73" t="s">
        <v>156</v>
      </c>
      <c r="B18" s="190" t="s">
        <v>157</v>
      </c>
      <c r="C18" s="191">
        <v>24031.44</v>
      </c>
      <c r="D18" s="191">
        <v>24031.44</v>
      </c>
      <c r="E18" s="19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ht="15" customHeight="1" spans="1:17">
      <c r="A19" s="73" t="s">
        <v>158</v>
      </c>
      <c r="B19" s="190" t="s">
        <v>159</v>
      </c>
      <c r="C19" s="185">
        <v>131694.24</v>
      </c>
      <c r="D19" s="185">
        <v>131694.24</v>
      </c>
      <c r="E19" s="19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ht="15" customHeight="1" spans="1:17">
      <c r="A20" s="194" t="s">
        <v>160</v>
      </c>
      <c r="B20" s="190" t="s">
        <v>161</v>
      </c>
      <c r="C20" s="191">
        <v>131694.24</v>
      </c>
      <c r="D20" s="191">
        <v>131694.24</v>
      </c>
      <c r="E20" s="19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ht="15" customHeight="1" spans="1:17">
      <c r="A21" s="194" t="s">
        <v>162</v>
      </c>
      <c r="B21" s="74" t="s">
        <v>163</v>
      </c>
      <c r="C21" s="191">
        <v>131694.24</v>
      </c>
      <c r="D21" s="191">
        <v>131694.24</v>
      </c>
      <c r="E21" s="19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ht="15" customHeight="1" spans="1:17">
      <c r="A22" s="239">
        <v>221</v>
      </c>
      <c r="B22" s="190" t="s">
        <v>164</v>
      </c>
      <c r="C22" s="185">
        <v>185921.28</v>
      </c>
      <c r="D22" s="185">
        <v>185921.28</v>
      </c>
      <c r="E22" s="19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ht="15" customHeight="1" spans="1:17">
      <c r="A23" s="196" t="s">
        <v>165</v>
      </c>
      <c r="B23" s="190" t="s">
        <v>166</v>
      </c>
      <c r="C23" s="191">
        <v>185921.28</v>
      </c>
      <c r="D23" s="191">
        <v>185921.28</v>
      </c>
      <c r="E23" s="19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ht="15" customHeight="1" spans="1:17">
      <c r="A24" s="197" t="s">
        <v>167</v>
      </c>
      <c r="B24" s="190" t="s">
        <v>168</v>
      </c>
      <c r="C24" s="191">
        <v>185921.28</v>
      </c>
      <c r="D24" s="191">
        <v>185921.28</v>
      </c>
      <c r="E24" s="19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zoomScale="130" zoomScaleNormal="130" topLeftCell="A10" workbookViewId="0">
      <selection activeCell="F15" sqref="F15"/>
    </sheetView>
  </sheetViews>
  <sheetFormatPr defaultColWidth="10" defaultRowHeight="13.5"/>
  <cols>
    <col min="1" max="1" width="8.375" customWidth="1"/>
    <col min="2" max="2" width="28" customWidth="1"/>
    <col min="3" max="3" width="9.75" customWidth="1"/>
    <col min="4" max="4" width="11.5" customWidth="1"/>
    <col min="5" max="5" width="12.5" customWidth="1"/>
    <col min="6" max="6" width="12.625" customWidth="1"/>
    <col min="7" max="7" width="7.125" customWidth="1"/>
    <col min="8" max="8" width="8.375" customWidth="1"/>
    <col min="9" max="9" width="7.125" customWidth="1"/>
    <col min="10" max="10" width="8.125" customWidth="1"/>
    <col min="11" max="13" width="7.125" customWidth="1"/>
    <col min="14" max="14" width="5.875" customWidth="1"/>
    <col min="15" max="18" width="7.125" customWidth="1"/>
    <col min="19" max="20" width="9.75" customWidth="1"/>
  </cols>
  <sheetData>
    <row r="1" ht="16.35" customHeight="1" spans="17:18">
      <c r="Q1" s="135" t="s">
        <v>186</v>
      </c>
      <c r="R1" s="135"/>
    </row>
    <row r="2" ht="37.15" customHeight="1" spans="1:18">
      <c r="A2" s="142" t="s">
        <v>187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ht="24.2" customHeight="1" spans="1: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63" t="s">
        <v>2</v>
      </c>
      <c r="R3" s="163"/>
    </row>
    <row r="4" ht="22.35" customHeight="1" spans="1:18">
      <c r="A4" s="159" t="s">
        <v>131</v>
      </c>
      <c r="B4" s="159" t="s">
        <v>132</v>
      </c>
      <c r="C4" s="159" t="s">
        <v>188</v>
      </c>
      <c r="D4" s="159" t="s">
        <v>133</v>
      </c>
      <c r="E4" s="159"/>
      <c r="F4" s="159"/>
      <c r="G4" s="159"/>
      <c r="H4" s="159" t="s">
        <v>134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ht="39.6" customHeight="1" spans="1:18">
      <c r="A5" s="159"/>
      <c r="B5" s="159"/>
      <c r="C5" s="234"/>
      <c r="D5" s="234" t="s">
        <v>107</v>
      </c>
      <c r="E5" s="234" t="s">
        <v>189</v>
      </c>
      <c r="F5" s="234" t="s">
        <v>190</v>
      </c>
      <c r="G5" s="234" t="s">
        <v>180</v>
      </c>
      <c r="H5" s="234" t="s">
        <v>107</v>
      </c>
      <c r="I5" s="234" t="s">
        <v>191</v>
      </c>
      <c r="J5" s="234" t="s">
        <v>192</v>
      </c>
      <c r="K5" s="234" t="s">
        <v>193</v>
      </c>
      <c r="L5" s="234" t="s">
        <v>182</v>
      </c>
      <c r="M5" s="159" t="s">
        <v>194</v>
      </c>
      <c r="N5" s="159" t="s">
        <v>195</v>
      </c>
      <c r="O5" s="159" t="s">
        <v>196</v>
      </c>
      <c r="P5" s="159" t="s">
        <v>178</v>
      </c>
      <c r="Q5" s="159" t="s">
        <v>181</v>
      </c>
      <c r="R5" s="159" t="s">
        <v>185</v>
      </c>
    </row>
    <row r="6" ht="24" customHeight="1" spans="1:18">
      <c r="A6" s="212"/>
      <c r="B6" s="235" t="s">
        <v>107</v>
      </c>
      <c r="C6" s="185">
        <f t="shared" ref="C6:F7" si="0">C7</f>
        <v>3722334.32</v>
      </c>
      <c r="D6" s="185">
        <f t="shared" si="0"/>
        <v>2972334.32</v>
      </c>
      <c r="E6" s="185">
        <f t="shared" si="0"/>
        <v>2393647.32</v>
      </c>
      <c r="F6" s="185">
        <f t="shared" si="0"/>
        <v>578687</v>
      </c>
      <c r="G6" s="209">
        <v>0</v>
      </c>
      <c r="H6" s="209">
        <f>H7</f>
        <v>750000</v>
      </c>
      <c r="I6" s="209">
        <v>0</v>
      </c>
      <c r="J6" s="209">
        <f>J7</f>
        <v>750000</v>
      </c>
      <c r="K6" s="209"/>
      <c r="L6" s="209"/>
      <c r="M6" s="240"/>
      <c r="N6" s="208"/>
      <c r="O6" s="208"/>
      <c r="P6" s="208"/>
      <c r="Q6" s="208"/>
      <c r="R6" s="208"/>
    </row>
    <row r="7" ht="24" customHeight="1" spans="1:18">
      <c r="A7" s="75" t="s">
        <v>125</v>
      </c>
      <c r="B7" s="236" t="s">
        <v>126</v>
      </c>
      <c r="C7" s="185">
        <f t="shared" si="0"/>
        <v>3722334.32</v>
      </c>
      <c r="D7" s="185">
        <f t="shared" si="0"/>
        <v>2972334.32</v>
      </c>
      <c r="E7" s="185">
        <f t="shared" si="0"/>
        <v>2393647.32</v>
      </c>
      <c r="F7" s="185">
        <f t="shared" si="0"/>
        <v>578687</v>
      </c>
      <c r="G7" s="209">
        <v>0</v>
      </c>
      <c r="H7" s="209">
        <f>H8</f>
        <v>750000</v>
      </c>
      <c r="I7" s="209">
        <v>0</v>
      </c>
      <c r="J7" s="209">
        <f>J8</f>
        <v>750000</v>
      </c>
      <c r="K7" s="209"/>
      <c r="L7" s="209"/>
      <c r="M7" s="241"/>
      <c r="N7" s="209"/>
      <c r="O7" s="209"/>
      <c r="P7" s="209"/>
      <c r="Q7" s="209"/>
      <c r="R7" s="209"/>
    </row>
    <row r="8" ht="24" customHeight="1" spans="1:18">
      <c r="A8" s="73" t="s">
        <v>127</v>
      </c>
      <c r="B8" s="237" t="s">
        <v>138</v>
      </c>
      <c r="C8" s="185">
        <f>D8+H8</f>
        <v>3722334.32</v>
      </c>
      <c r="D8" s="185">
        <f>SUM(E8:F8)</f>
        <v>2972334.32</v>
      </c>
      <c r="E8" s="185">
        <f>SUM(E9,E13,E19,E22)</f>
        <v>2393647.32</v>
      </c>
      <c r="F8" s="185">
        <f>SUM(F9)</f>
        <v>578687</v>
      </c>
      <c r="G8" s="209">
        <v>0</v>
      </c>
      <c r="H8" s="209">
        <f>J8</f>
        <v>750000</v>
      </c>
      <c r="I8" s="209">
        <v>0</v>
      </c>
      <c r="J8" s="209">
        <f>SUM(J9:J24)</f>
        <v>750000</v>
      </c>
      <c r="K8" s="209"/>
      <c r="L8" s="209"/>
      <c r="M8" s="241"/>
      <c r="N8" s="209"/>
      <c r="O8" s="209"/>
      <c r="P8" s="209"/>
      <c r="Q8" s="209"/>
      <c r="R8" s="209"/>
    </row>
    <row r="9" ht="24" customHeight="1" spans="1:18">
      <c r="A9" s="73">
        <v>201</v>
      </c>
      <c r="B9" s="238" t="s">
        <v>139</v>
      </c>
      <c r="C9" s="185">
        <f>D9</f>
        <v>2258844.8</v>
      </c>
      <c r="D9" s="185">
        <f>SUM(E9:F9)</f>
        <v>2258844.8</v>
      </c>
      <c r="E9" s="185">
        <f>SUM(E11:E12)</f>
        <v>1680157.8</v>
      </c>
      <c r="F9" s="185">
        <f>SUM(F11:F12)</f>
        <v>578687</v>
      </c>
      <c r="G9" s="211"/>
      <c r="H9" s="211"/>
      <c r="I9" s="211"/>
      <c r="J9" s="211"/>
      <c r="K9" s="211"/>
      <c r="L9" s="211"/>
      <c r="M9" s="242"/>
      <c r="N9" s="211"/>
      <c r="O9" s="211"/>
      <c r="P9" s="211"/>
      <c r="Q9" s="211"/>
      <c r="R9" s="211"/>
    </row>
    <row r="10" ht="24" customHeight="1" spans="1:18">
      <c r="A10" s="75" t="s">
        <v>140</v>
      </c>
      <c r="B10" s="236" t="s">
        <v>141</v>
      </c>
      <c r="C10" s="191">
        <f>SUM(E10:F10)</f>
        <v>2258844.8</v>
      </c>
      <c r="D10" s="191">
        <f>SUM(E10:F10)</f>
        <v>2258844.8</v>
      </c>
      <c r="E10" s="191">
        <f>SUM(E11:E12)</f>
        <v>1680157.8</v>
      </c>
      <c r="F10" s="191">
        <f>SUM(F11:F12)</f>
        <v>578687</v>
      </c>
      <c r="G10" s="72"/>
      <c r="H10" s="72"/>
      <c r="I10" s="72"/>
      <c r="J10" s="72"/>
      <c r="K10" s="72"/>
      <c r="L10" s="72"/>
      <c r="M10" s="243"/>
      <c r="N10" s="72"/>
      <c r="O10" s="72"/>
      <c r="P10" s="72"/>
      <c r="Q10" s="72"/>
      <c r="R10" s="72"/>
    </row>
    <row r="11" ht="24" customHeight="1" spans="1:18">
      <c r="A11" s="73" t="s">
        <v>142</v>
      </c>
      <c r="B11" s="237" t="s">
        <v>143</v>
      </c>
      <c r="C11" s="191">
        <f>SUM(E11:F11)</f>
        <v>2258844.8</v>
      </c>
      <c r="D11" s="191">
        <f>E11+F11</f>
        <v>2258844.8</v>
      </c>
      <c r="E11" s="191">
        <v>1680157.8</v>
      </c>
      <c r="F11" s="191">
        <v>578687</v>
      </c>
      <c r="G11" s="72"/>
      <c r="H11" s="72"/>
      <c r="I11" s="72"/>
      <c r="J11" s="72"/>
      <c r="K11" s="72"/>
      <c r="L11" s="72"/>
      <c r="M11" s="243"/>
      <c r="N11" s="72"/>
      <c r="O11" s="72"/>
      <c r="P11" s="72"/>
      <c r="Q11" s="72"/>
      <c r="R11" s="72"/>
    </row>
    <row r="12" ht="24" customHeight="1" spans="1:18">
      <c r="A12" s="73" t="s">
        <v>144</v>
      </c>
      <c r="B12" s="238" t="s">
        <v>145</v>
      </c>
      <c r="C12" s="191">
        <v>750000</v>
      </c>
      <c r="D12" s="191"/>
      <c r="E12" s="191"/>
      <c r="F12" s="72"/>
      <c r="G12" s="72"/>
      <c r="H12" s="211">
        <v>750000</v>
      </c>
      <c r="I12" s="72"/>
      <c r="J12" s="191">
        <v>750000</v>
      </c>
      <c r="K12" s="72"/>
      <c r="L12" s="72"/>
      <c r="M12" s="243"/>
      <c r="N12" s="72"/>
      <c r="O12" s="72"/>
      <c r="P12" s="72"/>
      <c r="Q12" s="72"/>
      <c r="R12" s="72"/>
    </row>
    <row r="13" ht="24" customHeight="1" spans="1:18">
      <c r="A13" s="194" t="s">
        <v>146</v>
      </c>
      <c r="B13" s="74" t="s">
        <v>147</v>
      </c>
      <c r="C13" s="185">
        <f>SUM(C15,C16,C18)</f>
        <v>395874</v>
      </c>
      <c r="D13" s="185">
        <f>SUM(D15,D16,D18)</f>
        <v>395874</v>
      </c>
      <c r="E13" s="185">
        <f>SUM(E15,E16,E18)</f>
        <v>395874</v>
      </c>
      <c r="F13" s="191"/>
      <c r="G13" s="72"/>
      <c r="H13" s="72"/>
      <c r="I13" s="72"/>
      <c r="J13" s="72"/>
      <c r="K13" s="72"/>
      <c r="L13" s="72"/>
      <c r="M13" s="243"/>
      <c r="N13" s="72"/>
      <c r="O13" s="72"/>
      <c r="P13" s="72"/>
      <c r="Q13" s="72"/>
      <c r="R13" s="72"/>
    </row>
    <row r="14" ht="24" customHeight="1" spans="1:18">
      <c r="A14" s="75" t="s">
        <v>148</v>
      </c>
      <c r="B14" s="192" t="s">
        <v>149</v>
      </c>
      <c r="C14" s="191">
        <f>SUM(C15:C16)</f>
        <v>371842.56</v>
      </c>
      <c r="D14" s="191">
        <f>SUM(D15:D16)</f>
        <v>371842.56</v>
      </c>
      <c r="E14" s="191">
        <f>SUM(E15:E16)</f>
        <v>371842.56</v>
      </c>
      <c r="F14" s="191"/>
      <c r="G14" s="72"/>
      <c r="H14" s="72"/>
      <c r="I14" s="72"/>
      <c r="J14" s="72"/>
      <c r="K14" s="72"/>
      <c r="L14" s="72"/>
      <c r="M14" s="243"/>
      <c r="N14" s="72"/>
      <c r="O14" s="72"/>
      <c r="P14" s="72"/>
      <c r="Q14" s="72"/>
      <c r="R14" s="72"/>
    </row>
    <row r="15" ht="24" customHeight="1" spans="1:18">
      <c r="A15" s="73" t="s">
        <v>150</v>
      </c>
      <c r="B15" s="190" t="s">
        <v>151</v>
      </c>
      <c r="C15" s="191">
        <v>247895.04</v>
      </c>
      <c r="D15" s="191">
        <v>247895.04</v>
      </c>
      <c r="E15" s="191">
        <v>247895.04</v>
      </c>
      <c r="F15" s="191"/>
      <c r="G15" s="72"/>
      <c r="H15" s="72"/>
      <c r="I15" s="72"/>
      <c r="J15" s="72"/>
      <c r="K15" s="72"/>
      <c r="L15" s="72"/>
      <c r="M15" s="243"/>
      <c r="N15" s="72"/>
      <c r="O15" s="72"/>
      <c r="P15" s="72"/>
      <c r="Q15" s="72"/>
      <c r="R15" s="72"/>
    </row>
    <row r="16" ht="24" customHeight="1" spans="1:18">
      <c r="A16" s="73" t="s">
        <v>152</v>
      </c>
      <c r="B16" s="190" t="s">
        <v>153</v>
      </c>
      <c r="C16" s="191">
        <v>123947.52</v>
      </c>
      <c r="D16" s="191">
        <v>123947.52</v>
      </c>
      <c r="E16" s="191">
        <v>123947.52</v>
      </c>
      <c r="F16" s="19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ht="24" customHeight="1" spans="1:18">
      <c r="A17" s="194" t="s">
        <v>154</v>
      </c>
      <c r="B17" s="74" t="s">
        <v>155</v>
      </c>
      <c r="C17" s="191">
        <v>24031.44</v>
      </c>
      <c r="D17" s="191">
        <v>24031.44</v>
      </c>
      <c r="E17" s="191">
        <v>24031.44</v>
      </c>
      <c r="F17" s="19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ht="24" customHeight="1" spans="1:18">
      <c r="A18" s="73" t="s">
        <v>156</v>
      </c>
      <c r="B18" s="190" t="s">
        <v>157</v>
      </c>
      <c r="C18" s="191">
        <v>24031.44</v>
      </c>
      <c r="D18" s="191">
        <v>24031.44</v>
      </c>
      <c r="E18" s="191">
        <v>24031.44</v>
      </c>
      <c r="F18" s="19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ht="24" customHeight="1" spans="1:18">
      <c r="A19" s="73" t="s">
        <v>158</v>
      </c>
      <c r="B19" s="190" t="s">
        <v>159</v>
      </c>
      <c r="C19" s="185">
        <v>131694.24</v>
      </c>
      <c r="D19" s="185">
        <v>131694.24</v>
      </c>
      <c r="E19" s="185">
        <v>131694.24</v>
      </c>
      <c r="F19" s="19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ht="24" customHeight="1" spans="1:18">
      <c r="A20" s="194" t="s">
        <v>160</v>
      </c>
      <c r="B20" s="190" t="s">
        <v>161</v>
      </c>
      <c r="C20" s="191">
        <v>131694.24</v>
      </c>
      <c r="D20" s="191">
        <v>131694.24</v>
      </c>
      <c r="E20" s="191">
        <v>131694.24</v>
      </c>
      <c r="F20" s="19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ht="24" customHeight="1" spans="1:18">
      <c r="A21" s="194" t="s">
        <v>162</v>
      </c>
      <c r="B21" s="74" t="s">
        <v>163</v>
      </c>
      <c r="C21" s="191">
        <v>131694.24</v>
      </c>
      <c r="D21" s="191">
        <v>131694.24</v>
      </c>
      <c r="E21" s="191">
        <v>131694.24</v>
      </c>
      <c r="F21" s="19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ht="24" customHeight="1" spans="1:18">
      <c r="A22" s="239">
        <v>221</v>
      </c>
      <c r="B22" s="190" t="s">
        <v>164</v>
      </c>
      <c r="C22" s="185">
        <v>185921.28</v>
      </c>
      <c r="D22" s="185">
        <v>185921.28</v>
      </c>
      <c r="E22" s="185">
        <v>185921.28</v>
      </c>
      <c r="F22" s="19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ht="24" customHeight="1" spans="1:18">
      <c r="A23" s="196" t="s">
        <v>165</v>
      </c>
      <c r="B23" s="190" t="s">
        <v>166</v>
      </c>
      <c r="C23" s="191">
        <v>185921.28</v>
      </c>
      <c r="D23" s="191">
        <v>185921.28</v>
      </c>
      <c r="E23" s="191">
        <v>185921.28</v>
      </c>
      <c r="F23" s="19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ht="24" customHeight="1" spans="1:18">
      <c r="A24" s="197" t="s">
        <v>167</v>
      </c>
      <c r="B24" s="190" t="s">
        <v>168</v>
      </c>
      <c r="C24" s="191">
        <v>185921.28</v>
      </c>
      <c r="D24" s="191">
        <v>185921.28</v>
      </c>
      <c r="E24" s="191">
        <v>185921.28</v>
      </c>
      <c r="F24" s="19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7" workbookViewId="0">
      <selection activeCell="I42" sqref="I42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36"/>
      <c r="D1" s="135" t="s">
        <v>197</v>
      </c>
    </row>
    <row r="2" ht="31.9" customHeight="1" spans="1:4">
      <c r="A2" s="142" t="s">
        <v>198</v>
      </c>
      <c r="B2" s="142"/>
      <c r="C2" s="142"/>
      <c r="D2" s="142"/>
    </row>
    <row r="3" ht="18.95" customHeight="1" spans="1:5">
      <c r="A3" s="157"/>
      <c r="B3" s="157"/>
      <c r="C3" s="157"/>
      <c r="D3" s="163" t="s">
        <v>2</v>
      </c>
      <c r="E3" s="136"/>
    </row>
    <row r="4" ht="20.25" customHeight="1" spans="1:5">
      <c r="A4" s="131" t="s">
        <v>3</v>
      </c>
      <c r="B4" s="131"/>
      <c r="C4" s="131" t="s">
        <v>4</v>
      </c>
      <c r="D4" s="131"/>
      <c r="E4" s="230"/>
    </row>
    <row r="5" ht="20.25" customHeight="1" spans="1:5">
      <c r="A5" s="131" t="s">
        <v>5</v>
      </c>
      <c r="B5" s="131" t="s">
        <v>6</v>
      </c>
      <c r="C5" s="131" t="s">
        <v>5</v>
      </c>
      <c r="D5" s="131" t="s">
        <v>6</v>
      </c>
      <c r="E5" s="230"/>
    </row>
    <row r="6" ht="20.25" customHeight="1" spans="1:5">
      <c r="A6" s="158" t="s">
        <v>199</v>
      </c>
      <c r="B6" s="231">
        <v>3722334.32</v>
      </c>
      <c r="C6" s="158" t="s">
        <v>200</v>
      </c>
      <c r="D6" s="231">
        <f>SUM(D7:D36)</f>
        <v>3722334.32</v>
      </c>
      <c r="E6" s="232"/>
    </row>
    <row r="7" ht="20.25" customHeight="1" spans="1:5">
      <c r="A7" s="164" t="s">
        <v>201</v>
      </c>
      <c r="B7" s="231">
        <v>3722334.32</v>
      </c>
      <c r="C7" s="164" t="s">
        <v>11</v>
      </c>
      <c r="D7" s="167">
        <v>3008844.8</v>
      </c>
      <c r="E7" s="232"/>
    </row>
    <row r="8" ht="20.25" customHeight="1" spans="1:5">
      <c r="A8" s="164" t="s">
        <v>202</v>
      </c>
      <c r="B8" s="162">
        <v>3722334.32</v>
      </c>
      <c r="C8" s="164" t="s">
        <v>15</v>
      </c>
      <c r="D8" s="167"/>
      <c r="E8" s="232"/>
    </row>
    <row r="9" ht="31.15" customHeight="1" spans="1:5">
      <c r="A9" s="164" t="s">
        <v>18</v>
      </c>
      <c r="B9" s="162"/>
      <c r="C9" s="164" t="s">
        <v>19</v>
      </c>
      <c r="D9" s="167"/>
      <c r="E9" s="232"/>
    </row>
    <row r="10" ht="20.25" customHeight="1" spans="1:5">
      <c r="A10" s="164" t="s">
        <v>203</v>
      </c>
      <c r="B10" s="162"/>
      <c r="C10" s="164" t="s">
        <v>23</v>
      </c>
      <c r="D10" s="167"/>
      <c r="E10" s="232"/>
    </row>
    <row r="11" ht="20.25" customHeight="1" spans="1:5">
      <c r="A11" s="164" t="s">
        <v>204</v>
      </c>
      <c r="B11" s="162"/>
      <c r="C11" s="164" t="s">
        <v>27</v>
      </c>
      <c r="D11" s="167"/>
      <c r="E11" s="232"/>
    </row>
    <row r="12" ht="20.25" customHeight="1" spans="1:5">
      <c r="A12" s="164" t="s">
        <v>205</v>
      </c>
      <c r="B12" s="162"/>
      <c r="C12" s="164" t="s">
        <v>31</v>
      </c>
      <c r="D12" s="167"/>
      <c r="E12" s="232"/>
    </row>
    <row r="13" ht="20.25" customHeight="1" spans="1:5">
      <c r="A13" s="158" t="s">
        <v>206</v>
      </c>
      <c r="B13" s="160"/>
      <c r="C13" s="164" t="s">
        <v>35</v>
      </c>
      <c r="D13" s="167"/>
      <c r="E13" s="232"/>
    </row>
    <row r="14" ht="20.25" customHeight="1" spans="1:5">
      <c r="A14" s="164" t="s">
        <v>201</v>
      </c>
      <c r="B14" s="162"/>
      <c r="C14" s="164" t="s">
        <v>39</v>
      </c>
      <c r="D14" s="167">
        <v>395874</v>
      </c>
      <c r="E14" s="232"/>
    </row>
    <row r="15" ht="20.25" customHeight="1" spans="1:5">
      <c r="A15" s="164" t="s">
        <v>203</v>
      </c>
      <c r="B15" s="162"/>
      <c r="C15" s="164" t="s">
        <v>43</v>
      </c>
      <c r="D15" s="167"/>
      <c r="E15" s="232"/>
    </row>
    <row r="16" ht="20.25" customHeight="1" spans="1:5">
      <c r="A16" s="164" t="s">
        <v>204</v>
      </c>
      <c r="B16" s="162"/>
      <c r="C16" s="164" t="s">
        <v>47</v>
      </c>
      <c r="D16" s="167">
        <v>131694.24</v>
      </c>
      <c r="E16" s="232"/>
    </row>
    <row r="17" ht="20.25" customHeight="1" spans="1:5">
      <c r="A17" s="164" t="s">
        <v>205</v>
      </c>
      <c r="B17" s="162"/>
      <c r="C17" s="164" t="s">
        <v>51</v>
      </c>
      <c r="D17" s="167"/>
      <c r="E17" s="232"/>
    </row>
    <row r="18" ht="20.25" customHeight="1" spans="1:5">
      <c r="A18" s="164"/>
      <c r="B18" s="162"/>
      <c r="C18" s="164" t="s">
        <v>55</v>
      </c>
      <c r="D18" s="167"/>
      <c r="E18" s="232"/>
    </row>
    <row r="19" ht="20.25" customHeight="1" spans="1:5">
      <c r="A19" s="164"/>
      <c r="B19" s="164"/>
      <c r="C19" s="164" t="s">
        <v>59</v>
      </c>
      <c r="D19" s="167"/>
      <c r="E19" s="232"/>
    </row>
    <row r="20" ht="20.25" customHeight="1" spans="1:5">
      <c r="A20" s="164"/>
      <c r="B20" s="164"/>
      <c r="C20" s="164" t="s">
        <v>63</v>
      </c>
      <c r="D20" s="167"/>
      <c r="E20" s="232"/>
    </row>
    <row r="21" ht="20.25" customHeight="1" spans="1:5">
      <c r="A21" s="164"/>
      <c r="B21" s="164"/>
      <c r="C21" s="164" t="s">
        <v>67</v>
      </c>
      <c r="D21" s="167"/>
      <c r="E21" s="232"/>
    </row>
    <row r="22" ht="20.25" customHeight="1" spans="1:5">
      <c r="A22" s="164"/>
      <c r="B22" s="164"/>
      <c r="C22" s="164" t="s">
        <v>70</v>
      </c>
      <c r="D22" s="167"/>
      <c r="E22" s="232"/>
    </row>
    <row r="23" ht="20.25" customHeight="1" spans="1:5">
      <c r="A23" s="164"/>
      <c r="B23" s="164"/>
      <c r="C23" s="164" t="s">
        <v>73</v>
      </c>
      <c r="D23" s="167"/>
      <c r="E23" s="232"/>
    </row>
    <row r="24" ht="20.25" customHeight="1" spans="1:5">
      <c r="A24" s="164"/>
      <c r="B24" s="164"/>
      <c r="C24" s="164" t="s">
        <v>75</v>
      </c>
      <c r="D24" s="167"/>
      <c r="E24" s="232"/>
    </row>
    <row r="25" ht="20.25" customHeight="1" spans="1:5">
      <c r="A25" s="164"/>
      <c r="B25" s="164"/>
      <c r="C25" s="164" t="s">
        <v>77</v>
      </c>
      <c r="D25" s="167"/>
      <c r="E25" s="232"/>
    </row>
    <row r="26" ht="20.25" customHeight="1" spans="1:5">
      <c r="A26" s="164"/>
      <c r="B26" s="164"/>
      <c r="C26" s="164" t="s">
        <v>79</v>
      </c>
      <c r="D26" s="167">
        <v>185921.28</v>
      </c>
      <c r="E26" s="232"/>
    </row>
    <row r="27" ht="20.25" customHeight="1" spans="1:5">
      <c r="A27" s="164"/>
      <c r="B27" s="164"/>
      <c r="C27" s="164" t="s">
        <v>81</v>
      </c>
      <c r="D27" s="167"/>
      <c r="E27" s="232"/>
    </row>
    <row r="28" ht="20.25" customHeight="1" spans="1:5">
      <c r="A28" s="164"/>
      <c r="B28" s="164"/>
      <c r="C28" s="164" t="s">
        <v>83</v>
      </c>
      <c r="D28" s="167"/>
      <c r="E28" s="232"/>
    </row>
    <row r="29" ht="20.25" customHeight="1" spans="1:5">
      <c r="A29" s="164"/>
      <c r="B29" s="164"/>
      <c r="C29" s="164" t="s">
        <v>85</v>
      </c>
      <c r="D29" s="167"/>
      <c r="E29" s="232"/>
    </row>
    <row r="30" ht="20.25" customHeight="1" spans="1:5">
      <c r="A30" s="164"/>
      <c r="B30" s="164"/>
      <c r="C30" s="164" t="s">
        <v>87</v>
      </c>
      <c r="D30" s="167"/>
      <c r="E30" s="232"/>
    </row>
    <row r="31" ht="20.25" customHeight="1" spans="1:5">
      <c r="A31" s="164"/>
      <c r="B31" s="164"/>
      <c r="C31" s="164" t="s">
        <v>89</v>
      </c>
      <c r="D31" s="167"/>
      <c r="E31" s="232"/>
    </row>
    <row r="32" ht="20.25" customHeight="1" spans="1:5">
      <c r="A32" s="164"/>
      <c r="B32" s="164"/>
      <c r="C32" s="164" t="s">
        <v>91</v>
      </c>
      <c r="D32" s="167"/>
      <c r="E32" s="232"/>
    </row>
    <row r="33" ht="20.25" customHeight="1" spans="1:5">
      <c r="A33" s="164"/>
      <c r="B33" s="164"/>
      <c r="C33" s="164" t="s">
        <v>93</v>
      </c>
      <c r="D33" s="167"/>
      <c r="E33" s="232"/>
    </row>
    <row r="34" ht="20.25" customHeight="1" spans="1:5">
      <c r="A34" s="164"/>
      <c r="B34" s="164"/>
      <c r="C34" s="164" t="s">
        <v>94</v>
      </c>
      <c r="D34" s="167"/>
      <c r="E34" s="232"/>
    </row>
    <row r="35" ht="20.25" customHeight="1" spans="1:5">
      <c r="A35" s="164"/>
      <c r="B35" s="164"/>
      <c r="C35" s="164" t="s">
        <v>95</v>
      </c>
      <c r="D35" s="167"/>
      <c r="E35" s="232"/>
    </row>
    <row r="36" ht="20.25" customHeight="1" spans="1:5">
      <c r="A36" s="164"/>
      <c r="B36" s="164"/>
      <c r="C36" s="164" t="s">
        <v>96</v>
      </c>
      <c r="D36" s="167"/>
      <c r="E36" s="232"/>
    </row>
    <row r="37" ht="20.25" customHeight="1" spans="1:5">
      <c r="A37" s="164"/>
      <c r="B37" s="164"/>
      <c r="C37" s="164"/>
      <c r="D37" s="164"/>
      <c r="E37" s="232"/>
    </row>
    <row r="38" ht="20.25" customHeight="1" spans="1:5">
      <c r="A38" s="158"/>
      <c r="B38" s="158"/>
      <c r="C38" s="158" t="s">
        <v>207</v>
      </c>
      <c r="D38" s="160"/>
      <c r="E38" s="233"/>
    </row>
    <row r="39" ht="20.25" customHeight="1" spans="1:5">
      <c r="A39" s="158"/>
      <c r="B39" s="158"/>
      <c r="C39" s="158"/>
      <c r="D39" s="158"/>
      <c r="E39" s="233"/>
    </row>
    <row r="40" ht="20.25" customHeight="1" spans="1:5">
      <c r="A40" s="159" t="s">
        <v>208</v>
      </c>
      <c r="B40" s="231">
        <v>3722334.32</v>
      </c>
      <c r="C40" s="159" t="s">
        <v>209</v>
      </c>
      <c r="D40" s="231">
        <v>3722334.32</v>
      </c>
      <c r="E40" s="23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45" zoomScaleNormal="145" topLeftCell="A10" workbookViewId="0">
      <selection activeCell="I22" sqref="I22"/>
    </sheetView>
  </sheetViews>
  <sheetFormatPr defaultColWidth="10" defaultRowHeight="13.5"/>
  <cols>
    <col min="1" max="1" width="10.375" style="224" customWidth="1"/>
    <col min="2" max="2" width="25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225"/>
      <c r="I1" s="135" t="s">
        <v>210</v>
      </c>
    </row>
    <row r="2" ht="43.15" customHeight="1" spans="1:9">
      <c r="A2" s="142" t="s">
        <v>211</v>
      </c>
      <c r="B2" s="142"/>
      <c r="C2" s="142"/>
      <c r="D2" s="142"/>
      <c r="E2" s="142"/>
      <c r="F2" s="142"/>
      <c r="G2" s="142"/>
      <c r="H2" s="142"/>
      <c r="I2" s="142"/>
    </row>
    <row r="3" ht="24.2" customHeight="1" spans="1:9">
      <c r="A3" s="157"/>
      <c r="B3" s="157"/>
      <c r="C3" s="157"/>
      <c r="D3" s="157"/>
      <c r="E3" s="157"/>
      <c r="F3" s="157"/>
      <c r="G3" s="157"/>
      <c r="H3" s="163" t="s">
        <v>2</v>
      </c>
      <c r="I3" s="163"/>
    </row>
    <row r="4" ht="24.95" customHeight="1" spans="1:9">
      <c r="A4" s="226" t="s">
        <v>131</v>
      </c>
      <c r="B4" s="131" t="s">
        <v>132</v>
      </c>
      <c r="C4" s="131" t="s">
        <v>107</v>
      </c>
      <c r="D4" s="131" t="s">
        <v>133</v>
      </c>
      <c r="E4" s="131"/>
      <c r="F4" s="131"/>
      <c r="G4" s="131"/>
      <c r="H4" s="131"/>
      <c r="I4" s="131" t="s">
        <v>134</v>
      </c>
    </row>
    <row r="5" ht="20.65" customHeight="1" spans="1:9">
      <c r="A5" s="226"/>
      <c r="B5" s="131"/>
      <c r="C5" s="131"/>
      <c r="D5" s="131" t="s">
        <v>109</v>
      </c>
      <c r="E5" s="131" t="s">
        <v>212</v>
      </c>
      <c r="F5" s="131"/>
      <c r="G5" s="131"/>
      <c r="H5" s="131" t="s">
        <v>213</v>
      </c>
      <c r="I5" s="131"/>
    </row>
    <row r="6" ht="28.5" customHeight="1" spans="1:9">
      <c r="A6" s="227"/>
      <c r="B6" s="126"/>
      <c r="C6" s="126"/>
      <c r="D6" s="126"/>
      <c r="E6" s="126" t="s">
        <v>189</v>
      </c>
      <c r="F6" s="126" t="s">
        <v>214</v>
      </c>
      <c r="G6" s="126" t="s">
        <v>180</v>
      </c>
      <c r="H6" s="126"/>
      <c r="I6" s="126"/>
    </row>
    <row r="7" ht="21.75" customHeight="1" spans="1:9">
      <c r="A7" s="228"/>
      <c r="B7" s="188" t="s">
        <v>107</v>
      </c>
      <c r="C7" s="185">
        <f t="shared" ref="C7:E8" si="0">C8</f>
        <v>3722334.32</v>
      </c>
      <c r="D7" s="185">
        <f t="shared" si="0"/>
        <v>3722334.32</v>
      </c>
      <c r="E7" s="185">
        <f t="shared" si="0"/>
        <v>2393647.32</v>
      </c>
      <c r="F7" s="209"/>
      <c r="G7" s="209"/>
      <c r="H7" s="185">
        <f>SUM(H8)</f>
        <v>578687</v>
      </c>
      <c r="I7" s="185">
        <f>I8</f>
        <v>750000</v>
      </c>
    </row>
    <row r="8" s="215" customFormat="1" ht="24" customHeight="1" spans="1:9">
      <c r="A8" s="70" t="s">
        <v>125</v>
      </c>
      <c r="B8" s="71" t="s">
        <v>126</v>
      </c>
      <c r="C8" s="185">
        <f t="shared" si="0"/>
        <v>3722334.32</v>
      </c>
      <c r="D8" s="185">
        <f t="shared" si="0"/>
        <v>3722334.32</v>
      </c>
      <c r="E8" s="185">
        <f t="shared" si="0"/>
        <v>2393647.32</v>
      </c>
      <c r="F8" s="185"/>
      <c r="G8" s="185"/>
      <c r="H8" s="185">
        <f>H9</f>
        <v>578687</v>
      </c>
      <c r="I8" s="185">
        <f>I9</f>
        <v>750000</v>
      </c>
    </row>
    <row r="9" s="215" customFormat="1" ht="24" customHeight="1" spans="1:9">
      <c r="A9" s="186" t="s">
        <v>127</v>
      </c>
      <c r="B9" s="187" t="s">
        <v>138</v>
      </c>
      <c r="C9" s="185">
        <f>SUM(D9)</f>
        <v>3722334.32</v>
      </c>
      <c r="D9" s="185">
        <f>SUM(E9:I9)</f>
        <v>3722334.32</v>
      </c>
      <c r="E9" s="185">
        <f>SUM(E10,E14,E20,E23)</f>
        <v>2393647.32</v>
      </c>
      <c r="F9" s="185"/>
      <c r="G9" s="185"/>
      <c r="H9" s="185">
        <f>SUM(H10)</f>
        <v>578687</v>
      </c>
      <c r="I9" s="185">
        <f>SUM(I10)</f>
        <v>750000</v>
      </c>
    </row>
    <row r="10" s="215" customFormat="1" ht="24" customHeight="1" spans="1:9">
      <c r="A10" s="186">
        <v>201</v>
      </c>
      <c r="B10" s="188" t="s">
        <v>139</v>
      </c>
      <c r="C10" s="185">
        <f>D10</f>
        <v>3008844.8</v>
      </c>
      <c r="D10" s="185">
        <f>SUM(E10:I10)</f>
        <v>3008844.8</v>
      </c>
      <c r="E10" s="185">
        <v>1680157.8</v>
      </c>
      <c r="F10" s="185"/>
      <c r="G10" s="185"/>
      <c r="H10" s="185">
        <v>578687</v>
      </c>
      <c r="I10" s="185">
        <v>750000</v>
      </c>
    </row>
    <row r="11" ht="24" customHeight="1" spans="1:9">
      <c r="A11" s="75" t="s">
        <v>140</v>
      </c>
      <c r="B11" s="190" t="s">
        <v>141</v>
      </c>
      <c r="C11" s="191">
        <f>SUM(C12:C13)</f>
        <v>3008844.8</v>
      </c>
      <c r="D11" s="191">
        <f>SUM(E11:I11)</f>
        <v>3008844.8</v>
      </c>
      <c r="E11" s="191">
        <v>1680157.8</v>
      </c>
      <c r="F11" s="191"/>
      <c r="G11" s="191"/>
      <c r="H11" s="191">
        <v>578687</v>
      </c>
      <c r="I11" s="191">
        <v>750000</v>
      </c>
    </row>
    <row r="12" ht="24" customHeight="1" spans="1:9">
      <c r="A12" s="73" t="s">
        <v>142</v>
      </c>
      <c r="B12" s="74" t="s">
        <v>143</v>
      </c>
      <c r="C12" s="191">
        <f>SUM(E12:H12)</f>
        <v>2258844.8</v>
      </c>
      <c r="D12" s="191">
        <f>SUM(E12:I12)</f>
        <v>2258844.8</v>
      </c>
      <c r="E12" s="191">
        <v>1680157.8</v>
      </c>
      <c r="F12" s="191"/>
      <c r="G12" s="191"/>
      <c r="H12" s="191">
        <v>578687</v>
      </c>
      <c r="I12" s="191"/>
    </row>
    <row r="13" ht="24" customHeight="1" spans="1:9">
      <c r="A13" s="73" t="s">
        <v>144</v>
      </c>
      <c r="B13" s="192" t="s">
        <v>145</v>
      </c>
      <c r="C13" s="191">
        <v>750000</v>
      </c>
      <c r="D13" s="191">
        <f>SUM(E13:I13)</f>
        <v>750000</v>
      </c>
      <c r="E13" s="222"/>
      <c r="F13" s="222"/>
      <c r="G13" s="222"/>
      <c r="H13" s="222"/>
      <c r="I13" s="191">
        <v>750000</v>
      </c>
    </row>
    <row r="14" s="215" customFormat="1" ht="24" customHeight="1" spans="1:9">
      <c r="A14" s="193" t="s">
        <v>215</v>
      </c>
      <c r="B14" s="187" t="s">
        <v>147</v>
      </c>
      <c r="C14" s="185">
        <f>SUM(C16,C17,C19)</f>
        <v>395874</v>
      </c>
      <c r="D14" s="185">
        <f>SUM(D16,D17,D19)</f>
        <v>395874</v>
      </c>
      <c r="E14" s="185">
        <f>SUM(E16,E17,E19)</f>
        <v>395874</v>
      </c>
      <c r="F14" s="229"/>
      <c r="G14" s="229"/>
      <c r="H14" s="229"/>
      <c r="I14" s="229"/>
    </row>
    <row r="15" ht="24" customHeight="1" spans="1:9">
      <c r="A15" s="75" t="s">
        <v>148</v>
      </c>
      <c r="B15" s="192" t="s">
        <v>149</v>
      </c>
      <c r="C15" s="191">
        <f>SUM(C16:C17)</f>
        <v>371842.56</v>
      </c>
      <c r="D15" s="191">
        <f>SUM(D16:D17)</f>
        <v>371842.56</v>
      </c>
      <c r="E15" s="191">
        <f>SUM(E16:E17)</f>
        <v>371842.56</v>
      </c>
      <c r="F15" s="222"/>
      <c r="G15" s="222"/>
      <c r="H15" s="222"/>
      <c r="I15" s="222"/>
    </row>
    <row r="16" ht="24" customHeight="1" spans="1:9">
      <c r="A16" s="73" t="s">
        <v>150</v>
      </c>
      <c r="B16" s="190" t="s">
        <v>151</v>
      </c>
      <c r="C16" s="191">
        <v>247895.04</v>
      </c>
      <c r="D16" s="191">
        <v>247895.04</v>
      </c>
      <c r="E16" s="191">
        <v>247895.04</v>
      </c>
      <c r="F16" s="222"/>
      <c r="G16" s="222"/>
      <c r="H16" s="222"/>
      <c r="I16" s="222"/>
    </row>
    <row r="17" ht="24" customHeight="1" spans="1:9">
      <c r="A17" s="73" t="s">
        <v>152</v>
      </c>
      <c r="B17" s="190" t="s">
        <v>153</v>
      </c>
      <c r="C17" s="191">
        <v>123947.52</v>
      </c>
      <c r="D17" s="191">
        <v>123947.52</v>
      </c>
      <c r="E17" s="191">
        <v>123947.52</v>
      </c>
      <c r="F17" s="222"/>
      <c r="G17" s="222"/>
      <c r="H17" s="222"/>
      <c r="I17" s="222"/>
    </row>
    <row r="18" ht="24" customHeight="1" spans="1:9">
      <c r="A18" s="194" t="s">
        <v>154</v>
      </c>
      <c r="B18" s="74" t="s">
        <v>155</v>
      </c>
      <c r="C18" s="191">
        <v>24031.44</v>
      </c>
      <c r="D18" s="191">
        <v>24031.44</v>
      </c>
      <c r="E18" s="191">
        <v>24031.44</v>
      </c>
      <c r="F18" s="222"/>
      <c r="G18" s="222"/>
      <c r="H18" s="222"/>
      <c r="I18" s="222"/>
    </row>
    <row r="19" ht="24" customHeight="1" spans="1:9">
      <c r="A19" s="73" t="s">
        <v>156</v>
      </c>
      <c r="B19" s="190" t="s">
        <v>157</v>
      </c>
      <c r="C19" s="191">
        <v>24031.44</v>
      </c>
      <c r="D19" s="191">
        <v>24031.44</v>
      </c>
      <c r="E19" s="191">
        <v>24031.44</v>
      </c>
      <c r="F19" s="222"/>
      <c r="G19" s="222"/>
      <c r="H19" s="222"/>
      <c r="I19" s="222"/>
    </row>
    <row r="20" s="215" customFormat="1" ht="24" customHeight="1" spans="1:9">
      <c r="A20" s="186" t="s">
        <v>158</v>
      </c>
      <c r="B20" s="71" t="s">
        <v>159</v>
      </c>
      <c r="C20" s="185">
        <v>131694.24</v>
      </c>
      <c r="D20" s="185">
        <v>131694.24</v>
      </c>
      <c r="E20" s="185">
        <v>131694.24</v>
      </c>
      <c r="F20" s="229"/>
      <c r="G20" s="229"/>
      <c r="H20" s="229"/>
      <c r="I20" s="229"/>
    </row>
    <row r="21" ht="24" customHeight="1" spans="1:9">
      <c r="A21" s="194" t="s">
        <v>160</v>
      </c>
      <c r="B21" s="190" t="s">
        <v>161</v>
      </c>
      <c r="C21" s="191">
        <v>131694.24</v>
      </c>
      <c r="D21" s="191">
        <v>131694.24</v>
      </c>
      <c r="E21" s="191">
        <v>131694.24</v>
      </c>
      <c r="F21" s="222"/>
      <c r="G21" s="222"/>
      <c r="H21" s="222"/>
      <c r="I21" s="222"/>
    </row>
    <row r="22" ht="24" customHeight="1" spans="1:9">
      <c r="A22" s="194" t="s">
        <v>162</v>
      </c>
      <c r="B22" s="74" t="s">
        <v>163</v>
      </c>
      <c r="C22" s="191">
        <v>131694.24</v>
      </c>
      <c r="D22" s="191">
        <v>131694.24</v>
      </c>
      <c r="E22" s="191">
        <v>131694.24</v>
      </c>
      <c r="F22" s="222"/>
      <c r="G22" s="222"/>
      <c r="H22" s="222"/>
      <c r="I22" s="222"/>
    </row>
    <row r="23" s="215" customFormat="1" ht="24" customHeight="1" spans="1:9">
      <c r="A23" s="195">
        <v>221</v>
      </c>
      <c r="B23" s="71" t="s">
        <v>164</v>
      </c>
      <c r="C23" s="185">
        <v>185921.28</v>
      </c>
      <c r="D23" s="185">
        <v>185921.28</v>
      </c>
      <c r="E23" s="185">
        <v>185921.28</v>
      </c>
      <c r="F23" s="229"/>
      <c r="G23" s="229"/>
      <c r="H23" s="229"/>
      <c r="I23" s="229"/>
    </row>
    <row r="24" ht="24" customHeight="1" spans="1:9">
      <c r="A24" s="196" t="s">
        <v>165</v>
      </c>
      <c r="B24" s="190" t="s">
        <v>166</v>
      </c>
      <c r="C24" s="191">
        <v>185921.28</v>
      </c>
      <c r="D24" s="191">
        <v>185921.28</v>
      </c>
      <c r="E24" s="191">
        <v>185921.28</v>
      </c>
      <c r="F24" s="222"/>
      <c r="G24" s="222"/>
      <c r="H24" s="222"/>
      <c r="I24" s="222"/>
    </row>
    <row r="25" ht="24" customHeight="1" spans="1:9">
      <c r="A25" s="197" t="s">
        <v>167</v>
      </c>
      <c r="B25" s="190" t="s">
        <v>168</v>
      </c>
      <c r="C25" s="191">
        <v>185921.28</v>
      </c>
      <c r="D25" s="191">
        <v>185921.28</v>
      </c>
      <c r="E25" s="191">
        <v>185921.28</v>
      </c>
      <c r="F25" s="222"/>
      <c r="G25" s="222"/>
      <c r="H25" s="222"/>
      <c r="I25" s="22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130" zoomScaleNormal="130" workbookViewId="0">
      <selection activeCell="A11" sqref="$A11:$XFD11"/>
    </sheetView>
  </sheetViews>
  <sheetFormatPr defaultColWidth="10" defaultRowHeight="13.5" outlineLevelCol="7"/>
  <cols>
    <col min="1" max="1" width="10.375" style="224" customWidth="1"/>
    <col min="2" max="2" width="22.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225"/>
      <c r="H1" s="135" t="s">
        <v>216</v>
      </c>
    </row>
    <row r="2" ht="43.15" customHeight="1" spans="1:8">
      <c r="A2" s="142" t="s">
        <v>217</v>
      </c>
      <c r="B2" s="142"/>
      <c r="C2" s="142"/>
      <c r="D2" s="142"/>
      <c r="E2" s="142"/>
      <c r="F2" s="142"/>
      <c r="G2" s="142"/>
      <c r="H2" s="142"/>
    </row>
    <row r="3" ht="24.2" customHeight="1" spans="1:8">
      <c r="A3" s="157"/>
      <c r="B3" s="157"/>
      <c r="C3" s="157"/>
      <c r="D3" s="157"/>
      <c r="E3" s="157"/>
      <c r="F3" s="157"/>
      <c r="G3" s="157"/>
      <c r="H3" s="163" t="s">
        <v>2</v>
      </c>
    </row>
    <row r="4" ht="24.95" customHeight="1" spans="1:8">
      <c r="A4" s="226" t="s">
        <v>131</v>
      </c>
      <c r="B4" s="131" t="s">
        <v>132</v>
      </c>
      <c r="C4" s="131" t="s">
        <v>107</v>
      </c>
      <c r="D4" s="131" t="s">
        <v>133</v>
      </c>
      <c r="E4" s="131"/>
      <c r="F4" s="131"/>
      <c r="G4" s="131"/>
      <c r="H4" s="131"/>
    </row>
    <row r="5" ht="20.65" customHeight="1" spans="1:8">
      <c r="A5" s="226"/>
      <c r="B5" s="131"/>
      <c r="C5" s="131"/>
      <c r="D5" s="131" t="s">
        <v>109</v>
      </c>
      <c r="E5" s="131" t="s">
        <v>212</v>
      </c>
      <c r="F5" s="131"/>
      <c r="G5" s="131"/>
      <c r="H5" s="131" t="s">
        <v>213</v>
      </c>
    </row>
    <row r="6" ht="28.5" customHeight="1" spans="1:8">
      <c r="A6" s="227"/>
      <c r="B6" s="126"/>
      <c r="C6" s="126"/>
      <c r="D6" s="126"/>
      <c r="E6" s="126" t="s">
        <v>189</v>
      </c>
      <c r="F6" s="126" t="s">
        <v>214</v>
      </c>
      <c r="G6" s="126" t="s">
        <v>180</v>
      </c>
      <c r="H6" s="126"/>
    </row>
    <row r="7" ht="21.75" customHeight="1" spans="1:8">
      <c r="A7" s="228"/>
      <c r="B7" s="188" t="s">
        <v>107</v>
      </c>
      <c r="C7" s="185">
        <f t="shared" ref="C7:E8" si="0">C8</f>
        <v>2972334.32</v>
      </c>
      <c r="D7" s="185">
        <f t="shared" si="0"/>
        <v>2972334.32</v>
      </c>
      <c r="E7" s="185">
        <f t="shared" si="0"/>
        <v>2393647.32</v>
      </c>
      <c r="F7" s="185"/>
      <c r="G7" s="185"/>
      <c r="H7" s="185">
        <f>H8</f>
        <v>578687</v>
      </c>
    </row>
    <row r="8" ht="24" customHeight="1" spans="1:8">
      <c r="A8" s="70" t="s">
        <v>125</v>
      </c>
      <c r="B8" s="71" t="s">
        <v>126</v>
      </c>
      <c r="C8" s="185">
        <f t="shared" si="0"/>
        <v>2972334.32</v>
      </c>
      <c r="D8" s="185">
        <f t="shared" si="0"/>
        <v>2972334.32</v>
      </c>
      <c r="E8" s="185">
        <f t="shared" si="0"/>
        <v>2393647.32</v>
      </c>
      <c r="F8" s="185"/>
      <c r="G8" s="185"/>
      <c r="H8" s="185">
        <f>H9</f>
        <v>578687</v>
      </c>
    </row>
    <row r="9" ht="24" customHeight="1" spans="1:8">
      <c r="A9" s="186" t="s">
        <v>127</v>
      </c>
      <c r="B9" s="187" t="s">
        <v>138</v>
      </c>
      <c r="C9" s="185">
        <f>SUM(E9:H9)</f>
        <v>2972334.32</v>
      </c>
      <c r="D9" s="185">
        <f>SUM(E9:H9)</f>
        <v>2972334.32</v>
      </c>
      <c r="E9" s="185">
        <f>SUM(E10,E13,E19,E22)</f>
        <v>2393647.32</v>
      </c>
      <c r="F9" s="211"/>
      <c r="G9" s="211"/>
      <c r="H9" s="185">
        <f>H10</f>
        <v>578687</v>
      </c>
    </row>
    <row r="10" s="215" customFormat="1" ht="24" customHeight="1" spans="1:8">
      <c r="A10" s="186">
        <v>201</v>
      </c>
      <c r="B10" s="188" t="s">
        <v>139</v>
      </c>
      <c r="C10" s="185">
        <f>C11</f>
        <v>2258844.8</v>
      </c>
      <c r="D10" s="185">
        <f>D11</f>
        <v>2258844.8</v>
      </c>
      <c r="E10" s="185">
        <f>E11</f>
        <v>1680157.8</v>
      </c>
      <c r="F10" s="185"/>
      <c r="G10" s="185"/>
      <c r="H10" s="185">
        <f>H11</f>
        <v>578687</v>
      </c>
    </row>
    <row r="11" ht="24" customHeight="1" spans="1:8">
      <c r="A11" s="75" t="s">
        <v>140</v>
      </c>
      <c r="B11" s="190" t="s">
        <v>141</v>
      </c>
      <c r="C11" s="191">
        <f>SUM(C12:C12)</f>
        <v>2258844.8</v>
      </c>
      <c r="D11" s="191">
        <f>SUM(E11:H11)</f>
        <v>2258844.8</v>
      </c>
      <c r="E11" s="191">
        <v>1680157.8</v>
      </c>
      <c r="F11" s="222"/>
      <c r="G11" s="222"/>
      <c r="H11" s="191">
        <v>578687</v>
      </c>
    </row>
    <row r="12" ht="24" customHeight="1" spans="1:8">
      <c r="A12" s="73" t="s">
        <v>142</v>
      </c>
      <c r="B12" s="74" t="s">
        <v>143</v>
      </c>
      <c r="C12" s="191">
        <f>SUM(E12:H12)</f>
        <v>2258844.8</v>
      </c>
      <c r="D12" s="191">
        <f>SUM(E12:H12)</f>
        <v>2258844.8</v>
      </c>
      <c r="E12" s="191">
        <v>1680157.8</v>
      </c>
      <c r="F12" s="222"/>
      <c r="G12" s="222"/>
      <c r="H12" s="191">
        <v>578687</v>
      </c>
    </row>
    <row r="13" s="215" customFormat="1" ht="24" customHeight="1" spans="1:8">
      <c r="A13" s="193" t="s">
        <v>215</v>
      </c>
      <c r="B13" s="187" t="s">
        <v>147</v>
      </c>
      <c r="C13" s="185">
        <f>SUM(C15,C16,C18)</f>
        <v>395874</v>
      </c>
      <c r="D13" s="185">
        <f>SUM(D15,D16,D18)</f>
        <v>395874</v>
      </c>
      <c r="E13" s="185">
        <f>SUM(E15,E16,E18)</f>
        <v>395874</v>
      </c>
      <c r="F13" s="229"/>
      <c r="G13" s="229"/>
      <c r="H13" s="229"/>
    </row>
    <row r="14" ht="24" customHeight="1" spans="1:8">
      <c r="A14" s="75" t="s">
        <v>148</v>
      </c>
      <c r="B14" s="192" t="s">
        <v>149</v>
      </c>
      <c r="C14" s="191">
        <f>SUM(C15:C16)</f>
        <v>371842.56</v>
      </c>
      <c r="D14" s="191">
        <f>SUM(D15:D16)</f>
        <v>371842.56</v>
      </c>
      <c r="E14" s="191">
        <f>SUM(E15:E16)</f>
        <v>371842.56</v>
      </c>
      <c r="F14" s="222"/>
      <c r="G14" s="222"/>
      <c r="H14" s="222"/>
    </row>
    <row r="15" ht="24" customHeight="1" spans="1:8">
      <c r="A15" s="73" t="s">
        <v>150</v>
      </c>
      <c r="B15" s="190" t="s">
        <v>151</v>
      </c>
      <c r="C15" s="191">
        <v>247895.04</v>
      </c>
      <c r="D15" s="191">
        <v>247895.04</v>
      </c>
      <c r="E15" s="191">
        <v>247895.04</v>
      </c>
      <c r="F15" s="222"/>
      <c r="G15" s="222"/>
      <c r="H15" s="222"/>
    </row>
    <row r="16" ht="24" customHeight="1" spans="1:8">
      <c r="A16" s="73" t="s">
        <v>152</v>
      </c>
      <c r="B16" s="190" t="s">
        <v>153</v>
      </c>
      <c r="C16" s="191">
        <v>123947.52</v>
      </c>
      <c r="D16" s="191">
        <v>123947.52</v>
      </c>
      <c r="E16" s="191">
        <v>123947.52</v>
      </c>
      <c r="F16" s="222"/>
      <c r="G16" s="222"/>
      <c r="H16" s="222"/>
    </row>
    <row r="17" ht="24" customHeight="1" spans="1:8">
      <c r="A17" s="194" t="s">
        <v>154</v>
      </c>
      <c r="B17" s="74" t="s">
        <v>155</v>
      </c>
      <c r="C17" s="191">
        <v>24031.44</v>
      </c>
      <c r="D17" s="191">
        <v>24031.44</v>
      </c>
      <c r="E17" s="191">
        <v>24031.44</v>
      </c>
      <c r="F17" s="222"/>
      <c r="G17" s="222"/>
      <c r="H17" s="222"/>
    </row>
    <row r="18" ht="24" customHeight="1" spans="1:8">
      <c r="A18" s="73" t="s">
        <v>156</v>
      </c>
      <c r="B18" s="190" t="s">
        <v>157</v>
      </c>
      <c r="C18" s="191">
        <v>24031.44</v>
      </c>
      <c r="D18" s="191">
        <v>24031.44</v>
      </c>
      <c r="E18" s="191">
        <v>24031.44</v>
      </c>
      <c r="F18" s="222"/>
      <c r="G18" s="222"/>
      <c r="H18" s="222"/>
    </row>
    <row r="19" s="215" customFormat="1" ht="24" customHeight="1" spans="1:8">
      <c r="A19" s="186" t="s">
        <v>158</v>
      </c>
      <c r="B19" s="71" t="s">
        <v>159</v>
      </c>
      <c r="C19" s="185">
        <v>131694.24</v>
      </c>
      <c r="D19" s="185">
        <v>131694.24</v>
      </c>
      <c r="E19" s="185">
        <v>131694.24</v>
      </c>
      <c r="F19" s="229"/>
      <c r="G19" s="229"/>
      <c r="H19" s="229"/>
    </row>
    <row r="20" ht="24" customHeight="1" spans="1:8">
      <c r="A20" s="194" t="s">
        <v>160</v>
      </c>
      <c r="B20" s="190" t="s">
        <v>161</v>
      </c>
      <c r="C20" s="191">
        <v>131694.24</v>
      </c>
      <c r="D20" s="191">
        <v>131694.24</v>
      </c>
      <c r="E20" s="191">
        <v>131694.24</v>
      </c>
      <c r="F20" s="222"/>
      <c r="G20" s="222"/>
      <c r="H20" s="222"/>
    </row>
    <row r="21" ht="24" customHeight="1" spans="1:8">
      <c r="A21" s="194" t="s">
        <v>162</v>
      </c>
      <c r="B21" s="74" t="s">
        <v>163</v>
      </c>
      <c r="C21" s="191">
        <v>131694.24</v>
      </c>
      <c r="D21" s="191">
        <v>131694.24</v>
      </c>
      <c r="E21" s="191">
        <v>131694.24</v>
      </c>
      <c r="F21" s="222"/>
      <c r="G21" s="222"/>
      <c r="H21" s="222"/>
    </row>
    <row r="22" ht="24" customHeight="1" spans="1:8">
      <c r="A22" s="195">
        <v>221</v>
      </c>
      <c r="B22" s="71" t="s">
        <v>164</v>
      </c>
      <c r="C22" s="185">
        <v>185921.28</v>
      </c>
      <c r="D22" s="185">
        <v>185921.28</v>
      </c>
      <c r="E22" s="185">
        <v>185921.28</v>
      </c>
      <c r="F22" s="222"/>
      <c r="G22" s="222"/>
      <c r="H22" s="222"/>
    </row>
    <row r="23" ht="24" customHeight="1" spans="1:8">
      <c r="A23" s="196" t="s">
        <v>165</v>
      </c>
      <c r="B23" s="190" t="s">
        <v>166</v>
      </c>
      <c r="C23" s="191">
        <v>185921.28</v>
      </c>
      <c r="D23" s="191">
        <v>185921.28</v>
      </c>
      <c r="E23" s="191">
        <v>185921.28</v>
      </c>
      <c r="F23" s="222"/>
      <c r="G23" s="222"/>
      <c r="H23" s="222"/>
    </row>
    <row r="24" ht="24" customHeight="1" spans="1:8">
      <c r="A24" s="197" t="s">
        <v>167</v>
      </c>
      <c r="B24" s="190" t="s">
        <v>168</v>
      </c>
      <c r="C24" s="191">
        <v>185921.28</v>
      </c>
      <c r="D24" s="191">
        <v>185921.28</v>
      </c>
      <c r="E24" s="191">
        <v>185921.28</v>
      </c>
      <c r="F24" s="222"/>
      <c r="G24" s="222"/>
      <c r="H24" s="222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15" zoomScaleNormal="115" workbookViewId="0">
      <selection activeCell="O14" sqref="O14"/>
    </sheetView>
  </sheetViews>
  <sheetFormatPr defaultColWidth="10" defaultRowHeight="13.5"/>
  <cols>
    <col min="1" max="1" width="9.625" customWidth="1"/>
    <col min="2" max="2" width="27.625" customWidth="1"/>
    <col min="3" max="3" width="13.375" customWidth="1"/>
    <col min="4" max="4" width="12.5" customWidth="1"/>
    <col min="5" max="5" width="11.25" customWidth="1"/>
    <col min="6" max="6" width="10.25" customWidth="1"/>
    <col min="7" max="7" width="9.125" customWidth="1"/>
    <col min="8" max="8" width="10.25" customWidth="1"/>
    <col min="9" max="9" width="12.5" customWidth="1"/>
    <col min="10" max="10" width="9.625" customWidth="1"/>
    <col min="11" max="11" width="9.875" customWidth="1"/>
    <col min="12" max="13" width="9.75" customWidth="1"/>
  </cols>
  <sheetData>
    <row r="1" ht="16.35" customHeight="1" spans="10:11">
      <c r="J1" s="135" t="s">
        <v>218</v>
      </c>
      <c r="K1" s="135"/>
    </row>
    <row r="2" ht="44.85" customHeight="1" spans="1:11">
      <c r="A2" s="142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ht="22.35" customHeight="1" spans="1:11">
      <c r="A3" s="157"/>
      <c r="B3" s="157"/>
      <c r="C3" s="157"/>
      <c r="D3" s="157"/>
      <c r="E3" s="157"/>
      <c r="F3" s="157"/>
      <c r="G3" s="157"/>
      <c r="H3" s="157"/>
      <c r="I3" s="157"/>
      <c r="J3" s="163" t="s">
        <v>2</v>
      </c>
      <c r="K3" s="163"/>
    </row>
    <row r="4" ht="42.2" customHeight="1" spans="1:11">
      <c r="A4" s="131" t="s">
        <v>220</v>
      </c>
      <c r="B4" s="131" t="s">
        <v>132</v>
      </c>
      <c r="C4" s="131" t="s">
        <v>188</v>
      </c>
      <c r="D4" s="131" t="s">
        <v>172</v>
      </c>
      <c r="E4" s="131"/>
      <c r="F4" s="131"/>
      <c r="G4" s="131"/>
      <c r="H4" s="131"/>
      <c r="I4" s="131" t="s">
        <v>176</v>
      </c>
      <c r="J4" s="131"/>
      <c r="K4" s="131"/>
    </row>
    <row r="5" ht="39.6" customHeight="1" spans="1:11">
      <c r="A5" s="126"/>
      <c r="B5" s="126"/>
      <c r="C5" s="126"/>
      <c r="D5" s="126" t="s">
        <v>107</v>
      </c>
      <c r="E5" s="126" t="s">
        <v>221</v>
      </c>
      <c r="F5" s="126" t="s">
        <v>222</v>
      </c>
      <c r="G5" s="126" t="s">
        <v>223</v>
      </c>
      <c r="H5" s="126" t="s">
        <v>224</v>
      </c>
      <c r="I5" s="126" t="s">
        <v>107</v>
      </c>
      <c r="J5" s="126" t="s">
        <v>189</v>
      </c>
      <c r="K5" s="126" t="s">
        <v>225</v>
      </c>
    </row>
    <row r="6" ht="24" customHeight="1" spans="1:11">
      <c r="A6" s="188"/>
      <c r="B6" s="188" t="s">
        <v>107</v>
      </c>
      <c r="C6" s="185">
        <f t="shared" ref="C6:H7" si="0">C7</f>
        <v>2393646.52</v>
      </c>
      <c r="D6" s="185">
        <f t="shared" si="0"/>
        <v>2393646.52</v>
      </c>
      <c r="E6" s="185">
        <f t="shared" si="0"/>
        <v>1636029</v>
      </c>
      <c r="F6" s="185">
        <f t="shared" si="0"/>
        <v>527568.24</v>
      </c>
      <c r="G6" s="185">
        <f t="shared" si="0"/>
        <v>185921.28</v>
      </c>
      <c r="H6" s="185">
        <f t="shared" si="0"/>
        <v>44128</v>
      </c>
      <c r="I6" s="220"/>
      <c r="J6" s="220"/>
      <c r="K6" s="220"/>
    </row>
    <row r="7" ht="24" customHeight="1" spans="1:11">
      <c r="A7" s="70" t="s">
        <v>125</v>
      </c>
      <c r="B7" s="71" t="s">
        <v>126</v>
      </c>
      <c r="C7" s="185">
        <f t="shared" si="0"/>
        <v>2393646.52</v>
      </c>
      <c r="D7" s="185">
        <f t="shared" si="0"/>
        <v>2393646.52</v>
      </c>
      <c r="E7" s="185">
        <f t="shared" si="0"/>
        <v>1636029</v>
      </c>
      <c r="F7" s="185">
        <f t="shared" si="0"/>
        <v>527568.24</v>
      </c>
      <c r="G7" s="185">
        <f t="shared" si="0"/>
        <v>185921.28</v>
      </c>
      <c r="H7" s="185">
        <f t="shared" si="0"/>
        <v>44128</v>
      </c>
      <c r="I7" s="220"/>
      <c r="J7" s="220"/>
      <c r="K7" s="220"/>
    </row>
    <row r="8" ht="24" customHeight="1" spans="1:11">
      <c r="A8" s="186" t="s">
        <v>127</v>
      </c>
      <c r="B8" s="187" t="s">
        <v>138</v>
      </c>
      <c r="C8" s="185">
        <f>SUM(E8:H8)</f>
        <v>2393646.52</v>
      </c>
      <c r="D8" s="185">
        <f>SUM(E8:H8)</f>
        <v>2393646.52</v>
      </c>
      <c r="E8" s="185">
        <v>1636029</v>
      </c>
      <c r="F8" s="185">
        <f>F12+F18</f>
        <v>527568.24</v>
      </c>
      <c r="G8" s="185">
        <v>185921.28</v>
      </c>
      <c r="H8" s="185">
        <v>44128</v>
      </c>
      <c r="I8" s="220"/>
      <c r="J8" s="220"/>
      <c r="K8" s="220"/>
    </row>
    <row r="9" s="215" customFormat="1" ht="24" customHeight="1" spans="1:11">
      <c r="A9" s="186">
        <v>201</v>
      </c>
      <c r="B9" s="188" t="s">
        <v>139</v>
      </c>
      <c r="C9" s="185">
        <f>C10</f>
        <v>1680157</v>
      </c>
      <c r="D9" s="185">
        <f t="shared" ref="D9:D23" si="1">SUM(E9:H9)</f>
        <v>1680157</v>
      </c>
      <c r="E9" s="185">
        <v>1636029</v>
      </c>
      <c r="F9" s="185"/>
      <c r="G9" s="185"/>
      <c r="H9" s="185">
        <v>44128</v>
      </c>
      <c r="I9" s="209"/>
      <c r="J9" s="220"/>
      <c r="K9" s="220"/>
    </row>
    <row r="10" ht="24" customHeight="1" spans="1:11">
      <c r="A10" s="75" t="s">
        <v>140</v>
      </c>
      <c r="B10" s="190" t="s">
        <v>141</v>
      </c>
      <c r="C10" s="191">
        <f>SUM(C11:C11)</f>
        <v>1680157</v>
      </c>
      <c r="D10" s="191">
        <f t="shared" si="1"/>
        <v>1680157</v>
      </c>
      <c r="E10" s="191">
        <v>1636029</v>
      </c>
      <c r="F10" s="191"/>
      <c r="G10" s="191"/>
      <c r="H10" s="191">
        <v>44128</v>
      </c>
      <c r="I10" s="191"/>
      <c r="J10" s="191"/>
      <c r="K10" s="191"/>
    </row>
    <row r="11" ht="24" customHeight="1" spans="1:11">
      <c r="A11" s="73" t="s">
        <v>142</v>
      </c>
      <c r="B11" s="74" t="s">
        <v>143</v>
      </c>
      <c r="C11" s="191">
        <f>SUM(E11:H11)</f>
        <v>1680157</v>
      </c>
      <c r="D11" s="191">
        <f t="shared" si="1"/>
        <v>1680157</v>
      </c>
      <c r="E11" s="191">
        <v>1636029</v>
      </c>
      <c r="F11" s="191"/>
      <c r="G11" s="191"/>
      <c r="H11" s="191">
        <v>44128</v>
      </c>
      <c r="I11" s="191"/>
      <c r="J11" s="191"/>
      <c r="K11" s="191"/>
    </row>
    <row r="12" ht="24" customHeight="1" spans="1:11">
      <c r="A12" s="193" t="s">
        <v>215</v>
      </c>
      <c r="B12" s="187" t="s">
        <v>147</v>
      </c>
      <c r="C12" s="185">
        <f>SUM(C14,C15,C17)</f>
        <v>395874</v>
      </c>
      <c r="D12" s="220">
        <f t="shared" si="1"/>
        <v>395874</v>
      </c>
      <c r="E12" s="72"/>
      <c r="F12" s="185">
        <f>SUM(F14,F15,F17)</f>
        <v>395874</v>
      </c>
      <c r="G12" s="72"/>
      <c r="H12" s="72"/>
      <c r="I12" s="72"/>
      <c r="J12" s="72"/>
      <c r="K12" s="72"/>
    </row>
    <row r="13" ht="24" customHeight="1" spans="1:11">
      <c r="A13" s="75" t="s">
        <v>148</v>
      </c>
      <c r="B13" s="192" t="s">
        <v>149</v>
      </c>
      <c r="C13" s="191">
        <f>SUM(C14:C15)</f>
        <v>371842.56</v>
      </c>
      <c r="D13" s="210">
        <f t="shared" si="1"/>
        <v>371842.56</v>
      </c>
      <c r="E13" s="72"/>
      <c r="F13" s="191">
        <f>SUM(F14:F15)</f>
        <v>371842.56</v>
      </c>
      <c r="G13" s="72"/>
      <c r="H13" s="72"/>
      <c r="I13" s="72"/>
      <c r="J13" s="72"/>
      <c r="K13" s="72"/>
    </row>
    <row r="14" ht="24" customHeight="1" spans="1:11">
      <c r="A14" s="73" t="s">
        <v>150</v>
      </c>
      <c r="B14" s="190" t="s">
        <v>151</v>
      </c>
      <c r="C14" s="191">
        <v>247895.04</v>
      </c>
      <c r="D14" s="210">
        <f t="shared" si="1"/>
        <v>247895.04</v>
      </c>
      <c r="E14" s="72"/>
      <c r="F14" s="191">
        <v>247895.04</v>
      </c>
      <c r="G14" s="72"/>
      <c r="H14" s="72"/>
      <c r="I14" s="72"/>
      <c r="J14" s="72"/>
      <c r="K14" s="72"/>
    </row>
    <row r="15" ht="24" customHeight="1" spans="1:11">
      <c r="A15" s="73" t="s">
        <v>152</v>
      </c>
      <c r="B15" s="190" t="s">
        <v>153</v>
      </c>
      <c r="C15" s="191">
        <v>123947.52</v>
      </c>
      <c r="D15" s="220">
        <f t="shared" si="1"/>
        <v>123947.52</v>
      </c>
      <c r="E15" s="72"/>
      <c r="F15" s="191">
        <v>123947.52</v>
      </c>
      <c r="G15" s="72"/>
      <c r="H15" s="72"/>
      <c r="I15" s="72"/>
      <c r="J15" s="72"/>
      <c r="K15" s="72"/>
    </row>
    <row r="16" ht="24" customHeight="1" spans="1:11">
      <c r="A16" s="194" t="s">
        <v>154</v>
      </c>
      <c r="B16" s="74" t="s">
        <v>155</v>
      </c>
      <c r="C16" s="191">
        <v>24031.44</v>
      </c>
      <c r="D16" s="210">
        <f t="shared" si="1"/>
        <v>24031.44</v>
      </c>
      <c r="E16" s="72"/>
      <c r="F16" s="191">
        <v>24031.44</v>
      </c>
      <c r="G16" s="72"/>
      <c r="H16" s="72"/>
      <c r="I16" s="72"/>
      <c r="J16" s="72"/>
      <c r="K16" s="72"/>
    </row>
    <row r="17" ht="24" customHeight="1" spans="1:11">
      <c r="A17" s="73" t="s">
        <v>156</v>
      </c>
      <c r="B17" s="190" t="s">
        <v>157</v>
      </c>
      <c r="C17" s="191">
        <v>24031.44</v>
      </c>
      <c r="D17" s="210">
        <f t="shared" si="1"/>
        <v>24031.44</v>
      </c>
      <c r="E17" s="72"/>
      <c r="F17" s="191">
        <v>24031.44</v>
      </c>
      <c r="G17" s="72"/>
      <c r="H17" s="72"/>
      <c r="I17" s="72"/>
      <c r="J17" s="72"/>
      <c r="K17" s="72"/>
    </row>
    <row r="18" ht="24" customHeight="1" spans="1:11">
      <c r="A18" s="186" t="s">
        <v>158</v>
      </c>
      <c r="B18" s="71" t="s">
        <v>159</v>
      </c>
      <c r="C18" s="185">
        <v>131694.24</v>
      </c>
      <c r="D18" s="220">
        <f t="shared" si="1"/>
        <v>131694.24</v>
      </c>
      <c r="E18" s="72"/>
      <c r="F18" s="185">
        <v>131694.24</v>
      </c>
      <c r="G18" s="72"/>
      <c r="H18" s="72"/>
      <c r="I18" s="72"/>
      <c r="J18" s="72"/>
      <c r="K18" s="72"/>
    </row>
    <row r="19" ht="24" customHeight="1" spans="1:11">
      <c r="A19" s="194" t="s">
        <v>160</v>
      </c>
      <c r="B19" s="190" t="s">
        <v>161</v>
      </c>
      <c r="C19" s="191">
        <v>131694.24</v>
      </c>
      <c r="D19" s="210">
        <f t="shared" si="1"/>
        <v>131694.24</v>
      </c>
      <c r="E19" s="72"/>
      <c r="F19" s="191">
        <v>131694.24</v>
      </c>
      <c r="G19" s="72"/>
      <c r="H19" s="72"/>
      <c r="I19" s="72"/>
      <c r="J19" s="72"/>
      <c r="K19" s="72"/>
    </row>
    <row r="20" ht="24" customHeight="1" spans="1:11">
      <c r="A20" s="194" t="s">
        <v>162</v>
      </c>
      <c r="B20" s="74" t="s">
        <v>163</v>
      </c>
      <c r="C20" s="191">
        <v>131694.24</v>
      </c>
      <c r="D20" s="210">
        <f t="shared" si="1"/>
        <v>131694.24</v>
      </c>
      <c r="E20" s="72"/>
      <c r="F20" s="191">
        <v>131694.24</v>
      </c>
      <c r="G20" s="72"/>
      <c r="H20" s="72"/>
      <c r="I20" s="72"/>
      <c r="J20" s="72"/>
      <c r="K20" s="72"/>
    </row>
    <row r="21" ht="24" customHeight="1" spans="1:11">
      <c r="A21" s="195">
        <v>221</v>
      </c>
      <c r="B21" s="71" t="s">
        <v>164</v>
      </c>
      <c r="C21" s="185">
        <v>185921.28</v>
      </c>
      <c r="D21" s="220">
        <f t="shared" si="1"/>
        <v>185921.28</v>
      </c>
      <c r="E21" s="72"/>
      <c r="F21" s="72"/>
      <c r="G21" s="185">
        <v>185921.28</v>
      </c>
      <c r="H21" s="72"/>
      <c r="I21" s="72"/>
      <c r="J21" s="72"/>
      <c r="K21" s="72"/>
    </row>
    <row r="22" ht="24" customHeight="1" spans="1:11">
      <c r="A22" s="196" t="s">
        <v>165</v>
      </c>
      <c r="B22" s="190" t="s">
        <v>166</v>
      </c>
      <c r="C22" s="191">
        <v>185921.28</v>
      </c>
      <c r="D22" s="210">
        <f t="shared" si="1"/>
        <v>185921.28</v>
      </c>
      <c r="E22" s="72"/>
      <c r="F22" s="72"/>
      <c r="G22" s="191">
        <v>185921.28</v>
      </c>
      <c r="H22" s="72"/>
      <c r="I22" s="72"/>
      <c r="J22" s="72"/>
      <c r="K22" s="72"/>
    </row>
    <row r="23" ht="24" customHeight="1" spans="1:11">
      <c r="A23" s="197" t="s">
        <v>167</v>
      </c>
      <c r="B23" s="190" t="s">
        <v>168</v>
      </c>
      <c r="C23" s="191">
        <v>185921.28</v>
      </c>
      <c r="D23" s="210">
        <f t="shared" si="1"/>
        <v>185921.28</v>
      </c>
      <c r="E23" s="72"/>
      <c r="F23" s="72"/>
      <c r="G23" s="191">
        <v>185921.28</v>
      </c>
      <c r="H23" s="72"/>
      <c r="I23" s="72"/>
      <c r="J23" s="72"/>
      <c r="K23" s="72"/>
    </row>
    <row r="24" ht="24" customHeight="1"/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20一般公共预算拨款--经费拨款预算表(政府预算)</vt:lpstr>
      <vt:lpstr>21一般公共预算拨款--经费拨款预算表</vt:lpstr>
      <vt:lpstr>22财政专户管理资金</vt:lpstr>
      <vt:lpstr>23专项清单</vt:lpstr>
      <vt:lpstr>24非税收入计划表</vt:lpstr>
      <vt:lpstr>25纳入专户管理的非税收入拨款支出预算表(政府预算)</vt:lpstr>
      <vt:lpstr>26纳入专户管理的非税收入拨款支出预算表(部门预算)</vt:lpstr>
      <vt:lpstr>27政府采购预算表</vt:lpstr>
      <vt:lpstr>28上年结转支出预算表(政府预算)</vt:lpstr>
      <vt:lpstr>29上年结转支出预算表</vt:lpstr>
      <vt:lpstr>30整体支出目标申报表</vt:lpstr>
      <vt:lpstr>31专项支出绩效目标表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2023-01-16T12:38:00Z</dcterms:created>
  <cp:lastPrinted>2023-01-19T09:21:00Z</cp:lastPrinted>
  <dcterms:modified xsi:type="dcterms:W3CDTF">2023-02-13T02:38:10Z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9B867D7A5F4F46249BDBC1AD13EDE806</vt:lpwstr>
  </property>
  <property fmtid="{D5CDD505-2E9C-101B-9397-08002B2CF9AE}" pid="3" name="KSOProductBuildVer">
    <vt:lpwstr>2052-11.1.0.13703</vt:lpwstr>
  </property>
</Properties>
</file>