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785" firstSheet="21" activeTab="23"/>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农村户村厕所改建和污水治理" sheetId="62" r:id="rId28"/>
    <sheet name="粮食生产扶持" sheetId="63" r:id="rId29"/>
    <sheet name="磊石渔场税费改革转移支付" sheetId="64" r:id="rId30"/>
    <sheet name="生猪定点屠宰食品安全监督" sheetId="65" r:id="rId31"/>
    <sheet name="小三场税费改革(种畜场、水产良种场）" sheetId="66" r:id="rId32"/>
    <sheet name="农机购置、农机作业配套经费" sheetId="67" r:id="rId33"/>
    <sheet name="平安农机创建及免费农机监理" sheetId="68" r:id="rId34"/>
    <sheet name="农村公益事业财政奖补" sheetId="69" r:id="rId35"/>
    <sheet name="农村土地经营权有序流转、仲裁" sheetId="70" r:id="rId36"/>
    <sheet name="农村土地确权、农村集体产权制度改革、农村宅基地改革" sheetId="71" r:id="rId37"/>
    <sheet name="2022年农林水运转经费" sheetId="72"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19">'一般公共预算基本支出情况表—对个人和家庭的补助(政府预算)'!$A$1:$I$7</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 name="_xlnm.Print_Area" localSheetId="34">农村公益事业财政奖补!$A$2:$M$45</definedName>
    <definedName name="_xlnm.Print_Titles" localSheetId="34">农村公益事业财政奖补!$2:$4</definedName>
    <definedName name="_xlnm.Print_Area" localSheetId="35">农村土地经营权有序流转、仲裁!$A$2:$M$45</definedName>
    <definedName name="_xlnm.Print_Titles" localSheetId="35">农村土地经营权有序流转、仲裁!$2:$4</definedName>
    <definedName name="_xlnm.Print_Area" localSheetId="36">农村土地确权、农村集体产权制度改革、农村宅基地改革!$A$2:$M$45</definedName>
    <definedName name="_xlnm.Print_Titles" localSheetId="36">农村土地确权、农村集体产权制度改革、农村宅基地改革!$2:$4</definedName>
    <definedName name="_xlnm.Print_Area" localSheetId="37">'2022年农林水运转经费'!$A$2:$M$45</definedName>
    <definedName name="_xlnm.Print_Titles" localSheetId="37">'2022年农林水运转经费'!$2:$4</definedName>
    <definedName name="_xlnm._FilterDatabase" localSheetId="5" hidden="1">'一般公共预算基本支出情况表 '!$8:$114</definedName>
    <definedName name="_xlnm._FilterDatabase" localSheetId="4" hidden="1">一般公共预算支出情况表!$A$7:$X$125</definedName>
    <definedName name="_xlnm._FilterDatabase" localSheetId="15" hidden="1">政府采购预算表!$A$7:$XFC$55</definedName>
  </definedNames>
  <calcPr calcId="144525"/>
</workbook>
</file>

<file path=xl/sharedStrings.xml><?xml version="1.0" encoding="utf-8"?>
<sst xmlns="http://schemas.openxmlformats.org/spreadsheetml/2006/main" count="5083" uniqueCount="1018">
  <si>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</si>
  <si>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</si>
  <si>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</si>
  <si>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</si>
  <si>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</si>
  <si>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</si>
  <si>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</si>
  <si>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</si>
  <si>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</si>
  <si>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</si>
  <si>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</si>
  <si>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</si>
  <si>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</si>
  <si>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</si>
  <si>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</si>
  <si>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</si>
  <si>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</si>
  <si>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</si>
  <si>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</si>
  <si>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</si>
  <si>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</si>
  <si>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</si>
  <si>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</si>
  <si>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</si>
  <si>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</si>
  <si>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</si>
  <si>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</si>
  <si>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</si>
  <si>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</si>
  <si>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</si>
  <si>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</si>
  <si>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</si>
  <si>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</si>
  <si>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</si>
  <si>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</si>
  <si>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</si>
  <si>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</si>
  <si>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</si>
  <si>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</si>
  <si>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</si>
  <si>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</si>
  <si>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</si>
  <si>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</si>
  <si>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</si>
  <si>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</si>
  <si>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</si>
  <si>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</si>
  <si>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</si>
  <si>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</si>
  <si>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</si>
  <si>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</si>
  <si>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</si>
  <si>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</si>
  <si>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</si>
  <si>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</si>
  <si>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</si>
  <si>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</si>
  <si>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</si>
  <si>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</si>
  <si>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</si>
  <si>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</si>
  <si>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</si>
  <si>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</si>
  <si>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</si>
  <si>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</si>
  <si>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</si>
  <si>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</si>
  <si>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</si>
  <si>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</si>
  <si>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</si>
  <si>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</si>
  <si>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</si>
  <si>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</si>
  <si>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</si>
  <si>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</si>
  <si>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</si>
  <si>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</si>
  <si>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</si>
  <si>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</si>
  <si>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</si>
  <si>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</si>
  <si>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</si>
  <si>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</si>
  <si>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</si>
  <si>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</si>
  <si>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</si>
  <si>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</si>
  <si>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</si>
  <si>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</si>
  <si>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</si>
  <si>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</si>
  <si>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</si>
  <si>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</si>
  <si>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</si>
  <si>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</si>
  <si>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</si>
  <si>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</si>
  <si>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</si>
  <si>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</si>
  <si>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</si>
  <si>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</si>
  <si>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</si>
  <si>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</si>
  <si>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</si>
  <si>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</si>
  <si>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301</t>
  </si>
  <si>
    <t>汨罗市农业农村局</t>
  </si>
  <si>
    <t xml:space="preserve">  301001</t>
  </si>
  <si>
    <t xml:space="preserve">  汨罗市农业农村局本级</t>
  </si>
  <si>
    <t xml:space="preserve">  304001</t>
  </si>
  <si>
    <t xml:space="preserve">  汨罗市畜牧水产服务中心本级</t>
  </si>
  <si>
    <t xml:space="preserve">  304006</t>
  </si>
  <si>
    <t xml:space="preserve">  畜牧兽医技术服务中心</t>
  </si>
  <si>
    <t xml:space="preserve">  301006</t>
  </si>
  <si>
    <t xml:space="preserve">  汨罗市农业综合技术推广中心本级</t>
  </si>
  <si>
    <t xml:space="preserve">  301008</t>
  </si>
  <si>
    <t xml:space="preserve">  汨罗市农村经营管理服务中心本级</t>
  </si>
  <si>
    <t xml:space="preserve">  301009</t>
  </si>
  <si>
    <t xml:space="preserve">  汨罗市生态能源管理局本级</t>
  </si>
  <si>
    <t xml:space="preserve">  309001</t>
  </si>
  <si>
    <t xml:space="preserve">  汨罗市农业广播电视学校本级</t>
  </si>
  <si>
    <t>预算03表</t>
  </si>
  <si>
    <t>支出总体情况表</t>
  </si>
  <si>
    <t>功能科目</t>
  </si>
  <si>
    <t>单位名称(功能科目名称)</t>
  </si>
  <si>
    <t>总  计</t>
  </si>
  <si>
    <t>公共财政拨款合计</t>
  </si>
  <si>
    <t xml:space="preserve">     208</t>
  </si>
  <si>
    <t xml:space="preserve">     社会保障和就业支出</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</si>
  <si>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</si>
  <si>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</si>
  <si>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</si>
  <si>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</si>
  <si>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</si>
  <si>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</si>
  <si>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</si>
  <si>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</si>
  <si>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</si>
  <si>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</si>
  <si>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</si>
  <si>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</si>
  <si>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</si>
  <si>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</si>
  <si>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</si>
  <si>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213</t>
  </si>
  <si>
    <t xml:space="preserve">     农林水支出</t>
  </si>
  <si>
    <t xml:space="preserve"> 21301</t>
  </si>
  <si>
    <t xml:space="preserve">       农业农村</t>
  </si>
  <si>
    <t xml:space="preserve">      2130101</t>
  </si>
  <si>
    <t xml:space="preserve">         行政运行</t>
  </si>
  <si>
    <t xml:space="preserve">      2130110</t>
  </si>
  <si>
    <t xml:space="preserve">         执法监管</t>
  </si>
  <si>
    <t xml:space="preserve">      2130112</t>
  </si>
  <si>
    <t xml:space="preserve">         行业业务管理</t>
  </si>
  <si>
    <t xml:space="preserve">      2130126</t>
  </si>
  <si>
    <t xml:space="preserve">         农村社会事业</t>
  </si>
  <si>
    <t xml:space="preserve">     221</t>
  </si>
  <si>
    <t xml:space="preserve">     住房保障支出</t>
  </si>
  <si>
    <t xml:space="preserve">       22102</t>
  </si>
  <si>
    <t xml:space="preserve">       住房改革支出</t>
  </si>
  <si>
    <t xml:space="preserve">         2210201</t>
  </si>
  <si>
    <t xml:space="preserve">         住房公积金</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</si>
  <si>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</si>
  <si>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</si>
  <si>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</si>
  <si>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</si>
  <si>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</si>
  <si>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</si>
  <si>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</si>
  <si>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</si>
  <si>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</si>
  <si>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</si>
  <si>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</si>
  <si>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</si>
  <si>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</si>
  <si>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</si>
  <si>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行政单位医疗</t>
  </si>
  <si>
    <t xml:space="preserve">    农林水支出</t>
  </si>
  <si>
    <t xml:space="preserve">       21301</t>
  </si>
  <si>
    <t xml:space="preserve">      农业农村</t>
  </si>
  <si>
    <t xml:space="preserve">         2130101</t>
  </si>
  <si>
    <t xml:space="preserve">        行政运行</t>
  </si>
  <si>
    <t xml:space="preserve">         2130110</t>
  </si>
  <si>
    <t xml:space="preserve">        执法监管</t>
  </si>
  <si>
    <t xml:space="preserve">         2130112</t>
  </si>
  <si>
    <t xml:space="preserve">        行业业务管理</t>
  </si>
  <si>
    <t xml:space="preserve">         2130199</t>
  </si>
  <si>
    <t xml:space="preserve">        其他农业农村支出 </t>
  </si>
  <si>
    <t xml:space="preserve">   住房保障支出</t>
  </si>
  <si>
    <t xml:space="preserve">     住房改革支出</t>
  </si>
  <si>
    <t xml:space="preserve">      住房公积金</t>
  </si>
  <si>
    <t xml:space="preserve">         2130102</t>
  </si>
  <si>
    <t xml:space="preserve">         一般行政管理事务</t>
  </si>
  <si>
    <t xml:space="preserve">         2101102</t>
  </si>
  <si>
    <t xml:space="preserve">         事业单位医疗</t>
  </si>
  <si>
    <t xml:space="preserve">    213</t>
  </si>
  <si>
    <t xml:space="preserve">      21301</t>
  </si>
  <si>
    <t xml:space="preserve">        2130104</t>
  </si>
  <si>
    <t xml:space="preserve">        事业运行</t>
  </si>
  <si>
    <t xml:space="preserve">        2130199</t>
  </si>
  <si>
    <t xml:space="preserve">        其他农业农村支出</t>
  </si>
  <si>
    <t xml:space="preserve">      21307</t>
  </si>
  <si>
    <t xml:space="preserve">      农村综合改革</t>
  </si>
  <si>
    <t xml:space="preserve">        2130701</t>
  </si>
  <si>
    <t xml:space="preserve">        对村级公益事业建设的补助</t>
  </si>
  <si>
    <t xml:space="preserve">  汨罗市生态能源服务中心</t>
  </si>
  <si>
    <t xml:space="preserve">    汨罗市农业广播电视学校本级</t>
  </si>
  <si>
    <t>预算04表</t>
  </si>
  <si>
    <t>财政拨款收支总表</t>
  </si>
  <si>
    <t>单位名称：汨罗市农业农村局</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</si>
  <si>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</si>
  <si>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</si>
  <si>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</si>
  <si>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</si>
  <si>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</si>
  <si>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</si>
  <si>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</si>
  <si>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</si>
  <si>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</si>
  <si>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</si>
  <si>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</si>
  <si>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</si>
  <si>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</si>
  <si>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</si>
  <si>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</si>
  <si>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</si>
  <si>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</si>
  <si>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</si>
  <si>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</si>
  <si>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</si>
  <si>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</si>
  <si>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</si>
  <si>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</si>
  <si>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</si>
  <si>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</si>
  <si>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</si>
  <si>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</si>
  <si>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</si>
  <si>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</si>
  <si>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</si>
  <si>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</si>
  <si>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</si>
  <si>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</si>
  <si>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</si>
  <si>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</si>
  <si>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</si>
  <si>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</si>
  <si>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</si>
  <si>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</si>
  <si>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</si>
  <si>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</si>
  <si>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</si>
  <si>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</si>
  <si>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</si>
  <si>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</si>
  <si>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</si>
  <si>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</si>
  <si>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</si>
  <si>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</si>
  <si>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</si>
  <si>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</si>
  <si>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</si>
  <si>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</si>
  <si>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</si>
  <si>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卫生健康支出</t>
  </si>
  <si>
    <t xml:space="preserve">      行政事业单位医疗</t>
  </si>
  <si>
    <t xml:space="preserve">        行政单位医疗</t>
  </si>
  <si>
    <t xml:space="preserve">   213</t>
  </si>
  <si>
    <t xml:space="preserve">     21301</t>
  </si>
  <si>
    <t xml:space="preserve">       2130101</t>
  </si>
  <si>
    <t xml:space="preserve">       2130110</t>
  </si>
  <si>
    <t xml:space="preserve">       2130112</t>
  </si>
  <si>
    <t xml:space="preserve">       2130126</t>
  </si>
  <si>
    <t xml:space="preserve">        农村社会事业</t>
  </si>
  <si>
    <t xml:space="preserve">  汨罗市畜牧水产服务中心</t>
  </si>
  <si>
    <t xml:space="preserve">   210</t>
  </si>
  <si>
    <t xml:space="preserve">     21011</t>
  </si>
  <si>
    <t xml:space="preserve">       2101101</t>
  </si>
  <si>
    <t xml:space="preserve">       2130199</t>
  </si>
  <si>
    <t xml:space="preserve">   221</t>
  </si>
  <si>
    <t xml:space="preserve">     22102</t>
  </si>
  <si>
    <t xml:space="preserve">       2210201</t>
  </si>
  <si>
    <t xml:space="preserve">  汨罗市农业综合技术推广中心</t>
  </si>
  <si>
    <t xml:space="preserve">       2130102</t>
  </si>
  <si>
    <t xml:space="preserve">  汨罗市农村经营管理服务中心</t>
  </si>
  <si>
    <t xml:space="preserve">       2101102</t>
  </si>
  <si>
    <t xml:space="preserve">    汨罗市农业广播电视学校</t>
  </si>
  <si>
    <t>预算06表</t>
  </si>
  <si>
    <t>一般公共预算基本支出情况表</t>
  </si>
  <si>
    <t xml:space="preserve">  208</t>
  </si>
  <si>
    <t xml:space="preserve">   20805</t>
  </si>
  <si>
    <t xml:space="preserve">     2080505</t>
  </si>
  <si>
    <t xml:space="preserve">     2080506</t>
  </si>
  <si>
    <t xml:space="preserve">   20899</t>
  </si>
  <si>
    <t xml:space="preserve">     2089999</t>
  </si>
  <si>
    <t xml:space="preserve">  210</t>
  </si>
  <si>
    <t xml:space="preserve">    21011</t>
  </si>
  <si>
    <t xml:space="preserve">      2101101</t>
  </si>
  <si>
    <t xml:space="preserve">  213</t>
  </si>
  <si>
    <t xml:space="preserve">   21301</t>
  </si>
  <si>
    <t xml:space="preserve">    2130101</t>
  </si>
  <si>
    <t xml:space="preserve">      行政运行</t>
  </si>
  <si>
    <t xml:space="preserve">    20805</t>
  </si>
  <si>
    <t xml:space="preserve">      2080505</t>
  </si>
  <si>
    <t xml:space="preserve">      2080506</t>
  </si>
  <si>
    <t xml:space="preserve">    20899</t>
  </si>
  <si>
    <t xml:space="preserve">      2089999</t>
  </si>
  <si>
    <t xml:space="preserve">    21301</t>
  </si>
  <si>
    <t xml:space="preserve">  221</t>
  </si>
  <si>
    <t xml:space="preserve">    22102</t>
  </si>
  <si>
    <t xml:space="preserve">      2210201</t>
  </si>
  <si>
    <t xml:space="preserve">      2101102</t>
  </si>
  <si>
    <t xml:space="preserve">      2130104</t>
  </si>
  <si>
    <t xml:space="preserve">    2210201</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</si>
  <si>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</si>
  <si>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</si>
  <si>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</si>
  <si>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</si>
  <si>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</si>
  <si>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</si>
  <si>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</si>
  <si>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</si>
  <si>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</si>
  <si>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</si>
  <si>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</si>
  <si>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</si>
  <si>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</si>
  <si>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</si>
  <si>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</si>
  <si>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</si>
  <si>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</si>
  <si>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</si>
  <si>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</si>
  <si>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</si>
  <si>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</si>
  <si>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</si>
  <si>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304001</t>
  </si>
  <si>
    <t xml:space="preserve">  305001</t>
  </si>
  <si>
    <r>
      <rPr>
        <sz val="9"/>
        <rFont val="宋体"/>
        <charset val="134"/>
      </rPr>
      <t xml:space="preserve">  30</t>
    </r>
    <r>
      <rPr>
        <sz val="9"/>
        <rFont val="宋体"/>
        <charset val="134"/>
      </rPr>
      <t>5</t>
    </r>
    <r>
      <rPr>
        <sz val="9"/>
        <rFont val="宋体"/>
        <charset val="134"/>
      </rPr>
      <t>001</t>
    </r>
  </si>
  <si>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</si>
  <si>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</si>
  <si>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</si>
  <si>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</si>
  <si>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</si>
  <si>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</si>
  <si>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</si>
  <si>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</si>
  <si>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</si>
  <si>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</si>
  <si>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</si>
  <si>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</si>
  <si>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</si>
  <si>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</si>
  <si>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</si>
  <si>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</si>
  <si>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</si>
  <si>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</si>
  <si>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</si>
  <si>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</si>
  <si>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</si>
  <si>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r>
      <rPr>
        <sz val="9"/>
        <rFont val="宋体"/>
        <charset val="134"/>
      </rPr>
      <t xml:space="preserve">          </t>
    </r>
    <r>
      <rPr>
        <sz val="9"/>
        <rFont val="宋体"/>
        <charset val="134"/>
      </rPr>
      <t>行政运行</t>
    </r>
  </si>
  <si>
    <t xml:space="preserve">  汨罗市生态能源管理局</t>
  </si>
  <si>
    <t xml:space="preserve">  汨罗市农业广播电视学校</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</si>
  <si>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</si>
  <si>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</si>
  <si>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</si>
  <si>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</si>
  <si>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</si>
  <si>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</si>
  <si>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</si>
  <si>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</si>
  <si>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</si>
  <si>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</si>
  <si>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</si>
  <si>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</si>
  <si>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</si>
  <si>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 xml:space="preserve">          行政运行</t>
  </si>
  <si>
    <t>预算10表</t>
  </si>
  <si>
    <t>单位名称（功能科目名称)</t>
  </si>
  <si>
    <t>项目名称</t>
  </si>
  <si>
    <t>渔政禁渔、执法、禁捕退捕经费</t>
  </si>
  <si>
    <t>城乡环境整治</t>
  </si>
  <si>
    <t>农产品质量安全检测及管理资金</t>
  </si>
  <si>
    <t>江豚保护专项经费</t>
  </si>
  <si>
    <t>粮食生产扶持资金</t>
  </si>
  <si>
    <t>农村户村厕所改建和污水治理</t>
  </si>
  <si>
    <t xml:space="preserve">       执法监管</t>
  </si>
  <si>
    <t>生猪定点屠宰、食品安全监管</t>
  </si>
  <si>
    <t xml:space="preserve">       行业业务管理</t>
  </si>
  <si>
    <t>小三场税费改革（良种场种畜场）</t>
  </si>
  <si>
    <t>2130199</t>
  </si>
  <si>
    <t xml:space="preserve">       其他农业农村支出 </t>
  </si>
  <si>
    <t xml:space="preserve">磊石渔场税费改革转移支付 </t>
  </si>
  <si>
    <t xml:space="preserve">      2130102</t>
  </si>
  <si>
    <t>平安农机创建及免费农机监理</t>
  </si>
  <si>
    <t>农机购置、农机作业配套经费</t>
  </si>
  <si>
    <t xml:space="preserve">      2130199</t>
  </si>
  <si>
    <t xml:space="preserve">         其他农业农村支出</t>
  </si>
  <si>
    <t>农村土地经营权有序流转、仲裁</t>
  </si>
  <si>
    <t>农村土地确权、产权改革、宅基地改革</t>
  </si>
  <si>
    <t xml:space="preserve">    21307</t>
  </si>
  <si>
    <t xml:space="preserve">     农村综合改革</t>
  </si>
  <si>
    <t xml:space="preserve">      2130701</t>
  </si>
  <si>
    <t xml:space="preserve">        对村级一事一议的补助</t>
  </si>
  <si>
    <t>农村公益事业财政奖补</t>
  </si>
  <si>
    <t xml:space="preserve">      农林水支出</t>
  </si>
  <si>
    <t xml:space="preserve">  21301</t>
  </si>
  <si>
    <t xml:space="preserve">        农业农村</t>
  </si>
  <si>
    <t xml:space="preserve">    2130199</t>
  </si>
  <si>
    <t xml:space="preserve">          其他农业农村支出</t>
  </si>
  <si>
    <t>农林水利支出</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</si>
  <si>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</si>
  <si>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</si>
  <si>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</si>
  <si>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</si>
  <si>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</si>
  <si>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</si>
  <si>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</si>
  <si>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</si>
  <si>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</si>
  <si>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</si>
  <si>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</si>
  <si>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填报单位：汩罗市农业农村局</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</si>
  <si>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</si>
  <si>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</si>
  <si>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</si>
  <si>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</si>
  <si>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</si>
  <si>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</si>
  <si>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</si>
  <si>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</si>
  <si>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</si>
  <si>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</si>
  <si>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</si>
  <si>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</si>
  <si>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</si>
  <si>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</si>
  <si>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</si>
  <si>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</si>
  <si>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</si>
  <si>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</si>
  <si>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</si>
  <si>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</si>
  <si>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</si>
  <si>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</si>
  <si>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</si>
  <si>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</si>
  <si>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</si>
  <si>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</si>
  <si>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</si>
  <si>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汨罗市农业农村局本级</t>
  </si>
  <si>
    <t>0.13</t>
  </si>
  <si>
    <t>农业保险工作经费</t>
  </si>
  <si>
    <t>0</t>
  </si>
  <si>
    <t>汨罗市畜牧水产服务中心本级</t>
  </si>
  <si>
    <t>行政事业性收费收入</t>
  </si>
  <si>
    <t>汨罗市农业综合技术推广中心本级</t>
  </si>
  <si>
    <t>0.20</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</si>
  <si>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</si>
  <si>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</si>
  <si>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</si>
  <si>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</si>
  <si>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</si>
  <si>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</si>
  <si>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</si>
  <si>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</si>
  <si>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</si>
  <si>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</si>
  <si>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</si>
  <si>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</si>
  <si>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农民培训</t>
  </si>
  <si>
    <t>农学研究服务</t>
  </si>
  <si>
    <t>农业物资</t>
  </si>
  <si>
    <t>其他农业服务</t>
  </si>
  <si>
    <t>政府采购</t>
  </si>
  <si>
    <t>小型计算机</t>
  </si>
  <si>
    <t>2021</t>
  </si>
  <si>
    <t>台</t>
  </si>
  <si>
    <t>空气调节电器</t>
  </si>
  <si>
    <t>通讯、导航测试仪器</t>
  </si>
  <si>
    <t>打印设备</t>
  </si>
  <si>
    <t>一般会议服务</t>
  </si>
  <si>
    <t>次</t>
  </si>
  <si>
    <t>印刷服务</t>
  </si>
  <si>
    <t>全年</t>
  </si>
  <si>
    <t>复印机</t>
  </si>
  <si>
    <t>复印纸</t>
  </si>
  <si>
    <t>件</t>
  </si>
  <si>
    <t xml:space="preserve">  304003</t>
  </si>
  <si>
    <t xml:space="preserve">  汨罗市畜牧执法中队</t>
  </si>
  <si>
    <t>车辆加油服务</t>
  </si>
  <si>
    <t>批</t>
  </si>
  <si>
    <t>其他台、桌类</t>
  </si>
  <si>
    <t>张</t>
  </si>
  <si>
    <t>车辆维修和保养服务</t>
  </si>
  <si>
    <t>机动车保险服务</t>
  </si>
  <si>
    <t>年</t>
  </si>
  <si>
    <t>2022</t>
  </si>
  <si>
    <t>印刷</t>
  </si>
  <si>
    <t>笔、本子</t>
  </si>
  <si>
    <t>文具</t>
  </si>
  <si>
    <t>个</t>
  </si>
  <si>
    <t>办公设备</t>
  </si>
  <si>
    <t>其他纸制品</t>
  </si>
  <si>
    <t>2021.2</t>
  </si>
  <si>
    <t>会议服务</t>
  </si>
  <si>
    <t>2021.3</t>
  </si>
  <si>
    <t>木骨架为主的椅凳类</t>
  </si>
  <si>
    <t>类</t>
  </si>
  <si>
    <t>其他办公消耗用品及类似物品</t>
  </si>
  <si>
    <t>2021.1</t>
  </si>
  <si>
    <t>住宿服务</t>
  </si>
  <si>
    <t>2021.5</t>
  </si>
  <si>
    <t>笔</t>
  </si>
  <si>
    <t>盒</t>
  </si>
  <si>
    <t>通用设备</t>
  </si>
  <si>
    <t>其他网络控制设备</t>
  </si>
  <si>
    <t>路由器</t>
  </si>
  <si>
    <t>2021.9</t>
  </si>
  <si>
    <t>计算机设备维修和保养服务</t>
  </si>
  <si>
    <t>土地流转信息管理平台</t>
  </si>
  <si>
    <t>平台运营服务</t>
  </si>
  <si>
    <t>土地仲裁</t>
  </si>
  <si>
    <t>仲裁服务</t>
  </si>
  <si>
    <t>硒鼓、粉盒</t>
  </si>
  <si>
    <t>卫生用纸制品</t>
  </si>
  <si>
    <t xml:space="preserve">  汨罗市生态能源服务中心本级</t>
  </si>
  <si>
    <t>计算机</t>
  </si>
  <si>
    <t>办公桌椅</t>
  </si>
  <si>
    <t>套</t>
  </si>
  <si>
    <t>电脑配件</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</si>
  <si>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</si>
  <si>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</si>
  <si>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</si>
  <si>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</si>
  <si>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</si>
  <si>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</si>
  <si>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</si>
  <si>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</si>
  <si>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</si>
  <si>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</si>
  <si>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</si>
  <si>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</si>
  <si>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农业农村</t>
  </si>
  <si>
    <t xml:space="preserve">    行政运行</t>
  </si>
  <si>
    <t xml:space="preserve">    2130110</t>
  </si>
  <si>
    <t xml:space="preserve">    执法监管</t>
  </si>
  <si>
    <t xml:space="preserve">    2130112</t>
  </si>
  <si>
    <t xml:space="preserve">    行业业务管理</t>
  </si>
  <si>
    <t xml:space="preserve">    2130126</t>
  </si>
  <si>
    <t xml:space="preserve">    农村社会事业</t>
  </si>
  <si>
    <t xml:space="preserve">    汨罗市农业综合技术推广中心本级</t>
  </si>
  <si>
    <t>住房保障支出</t>
  </si>
  <si>
    <t xml:space="preserve">       事业运行</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</si>
  <si>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</si>
  <si>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</si>
  <si>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</si>
  <si>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</si>
  <si>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</si>
  <si>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</si>
  <si>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</si>
  <si>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</si>
  <si>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</si>
  <si>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</si>
  <si>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 xml:space="preserve">  308001</t>
  </si>
  <si>
    <t xml:space="preserve">   汨罗市农业广播电视学校</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</si>
  <si>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</si>
  <si>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</si>
  <si>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</si>
  <si>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</si>
  <si>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</si>
  <si>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</si>
  <si>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</si>
  <si>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</si>
  <si>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</si>
  <si>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</si>
  <si>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</si>
  <si>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</si>
  <si>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</si>
  <si>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 xml:space="preserve">    201301</t>
  </si>
  <si>
    <t>208</t>
  </si>
  <si>
    <t xml:space="preserve">  20805</t>
  </si>
  <si>
    <t xml:space="preserve">    2080505</t>
  </si>
  <si>
    <t>机关事业单位基本养老保险缴费支出</t>
  </si>
  <si>
    <t xml:space="preserve">    2080506</t>
  </si>
  <si>
    <t>机关事业单位职业年金缴费支出</t>
  </si>
  <si>
    <t xml:space="preserve">  20899</t>
  </si>
  <si>
    <t xml:space="preserve">    2089999</t>
  </si>
  <si>
    <t>其他社会保障和就业支出</t>
  </si>
  <si>
    <t>210</t>
  </si>
  <si>
    <t xml:space="preserve">  21011</t>
  </si>
  <si>
    <t xml:space="preserve">    2101101</t>
  </si>
  <si>
    <t>行政单位医疗</t>
  </si>
  <si>
    <t>213</t>
  </si>
  <si>
    <t xml:space="preserve">  22102</t>
  </si>
  <si>
    <t>社会保障费</t>
  </si>
  <si>
    <t xml:space="preserve"> 2130102</t>
  </si>
  <si>
    <r>
      <rPr>
        <sz val="9"/>
        <rFont val="宋体"/>
        <charset val="134"/>
      </rPr>
      <t xml:space="preserve"> </t>
    </r>
    <r>
      <rPr>
        <sz val="9"/>
        <rFont val="宋体"/>
        <charset val="134"/>
      </rPr>
      <t xml:space="preserve">         </t>
    </r>
    <r>
      <rPr>
        <sz val="9"/>
        <rFont val="宋体"/>
        <charset val="134"/>
      </rPr>
      <t>一般行政管理事务</t>
    </r>
  </si>
  <si>
    <t>社会保障支出</t>
  </si>
  <si>
    <t>医疗保障支出</t>
  </si>
  <si>
    <t>其他工资性支出</t>
  </si>
  <si>
    <t>社会保险支出</t>
  </si>
  <si>
    <t>单位医疗支出</t>
  </si>
  <si>
    <t>住房公积金支出</t>
  </si>
  <si>
    <t>预算24表</t>
  </si>
  <si>
    <t>一般公共预算拨款--经费拨款预算表(按政府预算经济分类)</t>
  </si>
  <si>
    <r>
      <rPr>
        <sz val="10"/>
        <rFont val="宋体"/>
        <charset val="134"/>
      </rPr>
      <t xml:space="preserve"> </t>
    </r>
    <r>
      <rPr>
        <sz val="9"/>
        <rFont val="宋体"/>
        <charset val="134"/>
      </rPr>
      <t xml:space="preserve">         </t>
    </r>
    <r>
      <rPr>
        <sz val="9"/>
        <rFont val="宋体"/>
        <charset val="134"/>
      </rPr>
      <t>一般行政管理事务</t>
    </r>
  </si>
  <si>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</si>
  <si>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</si>
  <si>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</si>
  <si>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</si>
  <si>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</si>
  <si>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</si>
  <si>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</si>
  <si>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填报单位（盖章）：汩罗市农业农村局</t>
  </si>
  <si>
    <t>单位负责人：</t>
  </si>
  <si>
    <t>胡亚运</t>
  </si>
  <si>
    <t>部门基本信息</t>
  </si>
  <si>
    <t>预算单位</t>
  </si>
  <si>
    <t>绩效管理
联络员</t>
  </si>
  <si>
    <t>彭畅</t>
  </si>
  <si>
    <t xml:space="preserve"> 联系电话</t>
  </si>
  <si>
    <t>5234831</t>
  </si>
  <si>
    <t>人员编制数</t>
  </si>
  <si>
    <t>383</t>
  </si>
  <si>
    <t xml:space="preserve"> 实有人数</t>
  </si>
  <si>
    <t>部门职能
职责概述</t>
  </si>
  <si>
    <t xml:space="preserve">（1）统筹研究和组织实施“三农”工作的发展中长期规划、重大政策。负责全市农业综合执法。参与涉农的财税、收储、金融保险、进出口等政策制定。
（2）统筹推动发展农村社会事业、农村公共服务、农村文化、农村基础设施和乡村治理。牵头组织改善农村人居环境。指导农村精神文明和优秀农耕文化建设。指导农业行业安全生产工作。
（3）研究提出深化农村经济体制改革和巩固完善农村基本经营制度的政策建议。负责农民承包地、农村宅基地改革和管理有关工作。负责农村集体产权制度改革，指导农村集休经济组织发展和集体资产管理工作。指导农民合作经济组织、农业社会化服务体系、新型农业经营主体建设与发展。
（4）指导乡村特色产业、农产品加工业、休闲农业和乡镇企业发展工作。提出促进大宗农产品流通的建议，培育、保护农业品牌。发布农业农村经济信息，监测分析农业农村经济运行。承担农业统计和农业农村信息化有关工作。
（5）负责种植业、畜牧业、渔业、农业机械化等农业各产业的监督管理。指导粮食等农产品生产。组织构建现代农业产业体系、生产体系、经营体系，指导农业标准化生产。负责渔政渔港监督管理。
（6）负责农产品质量安全监督管理。组织开展农产品质量安全监测、追溯 、风险评估，发布农产品质量安全有关信息。贯彻执行农产品质量安全国家标准，参与制定农产品质量安全地方标准并会同有关部门组织实施。指导农业检验检测体系建设。
（7）组织农业资源区划工作。指导农用地、渔业水域以及农业生物物种资源的保护与管理，负责水生野生动物保保护、耕地及永久基本农田质量保护工作。指导农产品产地环境管理和农业清洁生产。指导设施农业、生态循环农业、节水农业发展以及农村可再生资源综合开发利用、农业生物质产业发展。牵头管理外来物种。
（8）负责有关农业生产资料和农业投入品的监督管理。组织农业生产资料市场体系建设。贯彻执行农业生产资料、兽药质量、兽药残留限量和残留检测方法国家标准，参与制定农业生产资料地方标准并监督实施。组织兽医医政、兽药药政药检工作，负责执业兽医和畜禽屠宰行业管理。
（9）负责农业防灾减灾、农作物重大病虫害防治工作。指导动植物防疫检疫体系建设，组织、监督动植物防疫检疫工作，发布疫情并组织扑灭。配合有关部门制定血吸虫病防治工作计划并组织实施。
（10）负责农业投资管理。编制农业投资项目建设规划，提出农业投资规模和方向、扶持农业农村发展财政项目的建议，按规定权限审批农业投资项目，负责农业投资项目资金安排和监督管理。
（11）推动农业科技体制改革和农业科技创新体系建设。指导农业产业技术体系和农技推广体系建设，组织开展农业领域的高新技术和应用技术研究、科技成果转化和技术推广。负责农业转基因生物安全监督管理和农业植物新品种保护。
（12）指导农业农村人才工作。拟订农业农村人才队伍建设规划并组织实施，指导农业教育和农业职业技能开发，指导新型职业农民培育、农业科技人才培养和农村实用人才培训工作。
（13）组织参与农业对外合作工作。承办相关农业涉外事务，组织开展农业贸易促进和有关对外交流合作，具体执行有关农业援外项目。
（14）完成市委、市政府和市委农村工作领导小组交办的其他任务。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</si>
  <si>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</si>
  <si>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</si>
  <si>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</si>
  <si>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</si>
  <si>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</si>
  <si>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</si>
  <si>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</si>
  <si>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</si>
  <si>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</si>
  <si>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</si>
  <si>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</si>
  <si>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1.夯实产业发展基础，促进农业提质增收。稳固主导产业
2.深化农业农村改革，激发乡村发展活力。全面推进宅基地改革
3.提升农村人居环境，建设宜居美丽乡村 
4.守护安全底线，严控农业发展风险 
5.强化培训学习，打造乡村振兴队伍
6.有效组织我市畜禽水产业安全有序生产,扩大养殖规模，合理利用资源，减少环境污染。
7.对开展动检执法、国家法定检疫、重大疫病防控、渔业执法、水域资源保护、畜禽水产品质量安全、先进技术推广培训进行监管。
8.开展专项饲料、饲料添加剂、兽药、违禁药物抽检、监督、检验工作。                                              9.对全市畜禽养殖户、渔业养殖户进行指导、服务，对饲料生产加工企业、兽药生产销售企业进行有效监管。
</t>
  </si>
  <si>
    <t>年度绩效指标
部门整体支出</t>
  </si>
  <si>
    <t>一级指标</t>
  </si>
  <si>
    <t>二级指标</t>
  </si>
  <si>
    <t>三级指标</t>
  </si>
  <si>
    <t>指标值</t>
  </si>
  <si>
    <t>产出指标
（预期提供的公共产品或服务，包括数量、质量、时效、成本等）</t>
  </si>
  <si>
    <t>数量指标</t>
  </si>
  <si>
    <t>人员经费2168万元，项目经费893万元</t>
  </si>
  <si>
    <t>100%完成</t>
  </si>
  <si>
    <t>质量指标</t>
  </si>
  <si>
    <t>合法合规，确保各项工作顺利开展。</t>
  </si>
  <si>
    <t>时效指标</t>
  </si>
  <si>
    <t>按年度计划完成。</t>
  </si>
  <si>
    <t>2022.01.01-2022.12.31</t>
  </si>
  <si>
    <t>成本指标</t>
  </si>
  <si>
    <t>控制成本，不超预算，严格按2022年预算扏行。</t>
  </si>
  <si>
    <t>2022年一般公共预算基本支出4211.2万元。</t>
  </si>
  <si>
    <t>效益指标
（预期可能实现的效益，包括经济效益、社会效益、环境效益、可持续影响以及服务对象满意度等）</t>
  </si>
  <si>
    <t>经济效益</t>
  </si>
  <si>
    <t>确保资金合法安全，有利于维护社会和谐稳定</t>
  </si>
  <si>
    <t>社会效益</t>
  </si>
  <si>
    <t>围绕“产业兴旺、生态宜居、乡风文明、治理有效、生活富裕”总要求，坚持固本强基，培育特色，进一步推动农业提质、农民富裕、农村繁荣</t>
  </si>
  <si>
    <t>≥95%</t>
  </si>
  <si>
    <t>环境效益</t>
  </si>
  <si>
    <t>提升农村人居环境，建设宜居美丽乡村</t>
  </si>
  <si>
    <t>可持续影响</t>
  </si>
  <si>
    <t>维护社会稳定。</t>
  </si>
  <si>
    <t>服务对象满意度</t>
  </si>
  <si>
    <t>服务对象满意度做到更好。</t>
  </si>
  <si>
    <t>问题
其他说明的</t>
  </si>
  <si>
    <t>其他问题</t>
  </si>
  <si>
    <t>审核意见
财政部门</t>
  </si>
  <si>
    <t xml:space="preserve">
                                （盖章）
                               年   月   日  
</t>
  </si>
  <si>
    <t>预算28表</t>
  </si>
  <si>
    <t>项目支出预算绩效目标申报表</t>
  </si>
  <si>
    <t>（2022年度）</t>
  </si>
  <si>
    <t xml:space="preserve"> 填报单位（盖章）：汨罗市农业农村局</t>
  </si>
  <si>
    <t>单位负责人：胡亚运</t>
  </si>
  <si>
    <t>项目基本情况</t>
  </si>
  <si>
    <t>项目属性</t>
  </si>
  <si>
    <t xml:space="preserve">延续项目 </t>
  </si>
  <si>
    <t xml:space="preserve"> 主管部门</t>
  </si>
  <si>
    <t>汨罗市人民政府</t>
  </si>
  <si>
    <t xml:space="preserve"> 项目起止时间</t>
  </si>
  <si>
    <t>2022年1-12月</t>
  </si>
  <si>
    <t>项目负责人</t>
  </si>
  <si>
    <t>刘良辉</t>
  </si>
  <si>
    <t>5222629</t>
  </si>
  <si>
    <t xml:space="preserve"> 项目类型</t>
  </si>
  <si>
    <t>基本建设类</t>
  </si>
  <si>
    <t>项目概况</t>
  </si>
  <si>
    <t>2022年全市完成10000户以上农村户用无公害卫生厕所标准化改造和污水处理治理，不断提升农村卫生厕所普及和农村厕所粪污无害化处理资源化利用率，进一步改善农村人居环境，切实增强农民群众的获得感和幸福感</t>
  </si>
  <si>
    <t>项目立项
依据</t>
  </si>
  <si>
    <t>为深入贯彻落实习近平总书记关于“厕所革命”的重要指示精神，按照中央、省《农村人居环境整治三年行动方案》、《2019年湖南省农村户用卫生厕所（新）建工作方案》（湘农联【2019】31号）文件精神</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</si>
  <si>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</si>
  <si>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</si>
  <si>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</si>
  <si>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</si>
  <si>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</si>
  <si>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</si>
  <si>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</si>
  <si>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</si>
  <si>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</si>
  <si>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</si>
  <si>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</si>
  <si>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</si>
  <si>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</si>
  <si>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</si>
  <si>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 xml:space="preserve">户用卫生厕所改造和污水处理、农村公厕改造 </t>
  </si>
  <si>
    <t>10000个户厕、10个公厕</t>
  </si>
  <si>
    <t>单位已有的（或拟订的）保障项目实施的制度、措施</t>
  </si>
  <si>
    <t>精准确定改厕对像，合理选择改厕类型，同步推进厕所粪污治更新，优选厕具及施工队伍、加强施工过程监管，改建的三格（四格）式化粪池统一编号，一池一号，落实工程质量和安全责任制，采取“先建后补、以奖代补”的方式，奖补资金实行专项管理专款专用。</t>
  </si>
  <si>
    <t>项目年度实施进度计划</t>
  </si>
  <si>
    <t>项目实施内容</t>
  </si>
  <si>
    <t>开始时间</t>
  </si>
  <si>
    <t>结束时间</t>
  </si>
  <si>
    <t>1、户用卫生厕所改造</t>
  </si>
  <si>
    <t>2022.1</t>
  </si>
  <si>
    <t>2022.12</t>
  </si>
  <si>
    <t>2、农村公厕改造</t>
  </si>
  <si>
    <t>项目年度绩效目标情况</t>
  </si>
  <si>
    <t>长期绩效目标</t>
  </si>
  <si>
    <t>1、农村居民无害化卫生厕所普及率85%以上。                                                                                 2、每个行政村1个以上无害化公厕。                                                                                    3、农村厕所粪污无害化处理资源化利用率85%以上。</t>
  </si>
  <si>
    <t>本年度绩效目标</t>
  </si>
  <si>
    <t>1、改厕任务完成率100%，农村居民卫生厕所普及率90%以上。                                                                2、省市美丽乡村都有1个以上无害化厕所。                                                                                    3、农村厕所粪污无害化处理资源利用率85%以上。</t>
  </si>
  <si>
    <t>项目年度绩效指标</t>
  </si>
  <si>
    <t>产出
指标</t>
  </si>
  <si>
    <t>1、户用卫生厕所改造                     2、农村公厕改造</t>
  </si>
  <si>
    <t>1、10000户            2、10座</t>
  </si>
  <si>
    <t>1、质量验收合格    2、粪污资源化利用率</t>
  </si>
  <si>
    <t>90%以上</t>
  </si>
  <si>
    <t>2021年度</t>
  </si>
  <si>
    <t>完成</t>
  </si>
  <si>
    <t xml:space="preserve">控制成本 </t>
  </si>
  <si>
    <t>成本最低</t>
  </si>
  <si>
    <t>厕所粪污资源化利用率</t>
  </si>
  <si>
    <t>80%以上</t>
  </si>
  <si>
    <t>农村居民无害化卫生厕所普及率</t>
  </si>
  <si>
    <t>农村厕所粪污无害化处理率</t>
  </si>
  <si>
    <t>100%</t>
  </si>
  <si>
    <t>进一步改善农村人居环境</t>
  </si>
  <si>
    <t>污染源减少</t>
  </si>
  <si>
    <t>农民满意度</t>
  </si>
  <si>
    <t>其他说明的问题</t>
  </si>
  <si>
    <t>无</t>
  </si>
  <si>
    <t>财政部门
审核意见</t>
  </si>
  <si>
    <t xml:space="preserve">                                          （盖章）
                                           年    月    日    
</t>
  </si>
  <si>
    <t>黄盛名</t>
  </si>
  <si>
    <t>其他专项</t>
  </si>
  <si>
    <t xml:space="preserve">提高我市农业生产积极性，以稳定产能、保证农产品有效供给为主要目标，促进粮食生产稳定发展 </t>
  </si>
  <si>
    <t xml:space="preserve"> 根据2019年中央一号文件对农村农业的发展规划，争夺2022年全省粮食生产标兵县
</t>
  </si>
  <si>
    <t>1、宣传培训差旅费</t>
  </si>
  <si>
    <t>2、对乡镇的奖励</t>
  </si>
  <si>
    <t>3、农业生产示范物资投入</t>
  </si>
  <si>
    <t>1、在粮食生产区根据全年粮食生产任务选定水稻高产、优质试验片，做好品比试验、肥效综合试验。                 2、为落实全年生产任务，粮食生产大面组各相关科室制定全年工作方案，确保全省粮食生产标兵县不动摇。           3、为调动全市各乡镇积极性，全面落实我市全年粮食生产目标，出台2022年粮食生产考核工作方案。</t>
  </si>
  <si>
    <t>1、全年早稻生产</t>
  </si>
  <si>
    <t>2022年1月</t>
  </si>
  <si>
    <t>2022年7月</t>
  </si>
  <si>
    <t>2、全年晚稻生产</t>
  </si>
  <si>
    <t>3、全年秋冬种生产</t>
  </si>
  <si>
    <t>抽样检测到基地到流通环节，安全管理到村到组</t>
  </si>
  <si>
    <t xml:space="preserve">1、早稻面积  43万亩
2、晚稻面积  46万亩
3、秋冬种面积 28万亩  
</t>
  </si>
  <si>
    <t>1、43万亩            2、46万亩            3、28万亩</t>
  </si>
  <si>
    <t xml:space="preserve">1、早稻亩产量                           2、晚稻亩产量 
</t>
  </si>
  <si>
    <t>1、470公斤           2、530公斤</t>
  </si>
  <si>
    <t>项目实施时间与实际完工时间</t>
  </si>
  <si>
    <t>一致</t>
  </si>
  <si>
    <t xml:space="preserve">1、早稻亩产值 
2、晚稻亩产值                           3、秋冬种产值  
</t>
  </si>
  <si>
    <t>1、1220元            2、1350元            3、1620元</t>
  </si>
  <si>
    <t>早晚稻种植积极性</t>
  </si>
  <si>
    <t>明显提高</t>
  </si>
  <si>
    <t>农田生态环境</t>
  </si>
  <si>
    <t>污染明显减少</t>
  </si>
  <si>
    <t>农民粮食生产积极性</t>
  </si>
  <si>
    <r>
      <rPr>
        <b/>
        <sz val="16"/>
        <rFont val="仿宋_GB2312"/>
        <charset val="134"/>
      </rPr>
      <t>（20</t>
    </r>
    <r>
      <rPr>
        <b/>
        <u/>
        <sz val="16"/>
        <rFont val="仿宋_GB2312"/>
        <charset val="134"/>
      </rPr>
      <t>22</t>
    </r>
    <r>
      <rPr>
        <b/>
        <sz val="16"/>
        <rFont val="仿宋_GB2312"/>
        <charset val="134"/>
      </rPr>
      <t>年度）</t>
    </r>
  </si>
  <si>
    <t>填报单位（盖章）：汨罗市畜牧水产服务中心</t>
  </si>
  <si>
    <t>单位负责人：张剑波</t>
  </si>
  <si>
    <t>磊石渔场税费改革转移支付</t>
  </si>
  <si>
    <t>新增项目□                       延续项目 √</t>
  </si>
  <si>
    <t>曾献良</t>
  </si>
  <si>
    <t>李建忠</t>
  </si>
  <si>
    <t>1.基本建设类 □    其中：新建  □    扩建  □    改建  □
2.行政事业类 □    其中: 采购类□    修缮类□    奖励类□ 
3.其他专项类 √</t>
  </si>
  <si>
    <t>磊石渔场属计划经济产物，根据《湖南省深化国有农场税费改革实施意见》（湘政发【2007】40号文件）精神，由市财政安排我场22万。该项目资金主要用于磊石渔场职工养老保险、渔场基础设施建设。</t>
  </si>
  <si>
    <t>属于常年本级专项</t>
  </si>
  <si>
    <t>22万</t>
  </si>
  <si>
    <t>养老保险</t>
  </si>
  <si>
    <t>根据社保站测算</t>
  </si>
  <si>
    <t>基础设施建设</t>
  </si>
  <si>
    <t>初步预算</t>
  </si>
  <si>
    <t>1、按照社保站当年测算保证养老保险；2、根据场干部会议商量决定2022年解决一队、长山队道路硬化、道路维修。</t>
  </si>
  <si>
    <t>1、1队道路硬化</t>
  </si>
  <si>
    <t>3月</t>
  </si>
  <si>
    <t>5月</t>
  </si>
  <si>
    <t>2、长山队钓鱼台道路平整</t>
  </si>
  <si>
    <t>7月</t>
  </si>
  <si>
    <t xml:space="preserve">1.保证渔场职工养老保险无后顾之忧；
2.保证渔场一队、长山队渔产品运输方便。
</t>
  </si>
  <si>
    <t xml:space="preserve">1.解决渔场职工当年养老保险；
2.为渔场一队、长山队解决道路维修。
</t>
  </si>
  <si>
    <t>缴纳职工养老保险</t>
  </si>
  <si>
    <t>突发动物疫情应急处置</t>
  </si>
  <si>
    <t>维修道路</t>
  </si>
  <si>
    <t>病死畜禽和产品的收集</t>
  </si>
  <si>
    <t>2千米</t>
  </si>
  <si>
    <t>硬化道路</t>
  </si>
  <si>
    <t>病死猪无害化处理</t>
  </si>
  <si>
    <t>1.5千米</t>
  </si>
  <si>
    <t>无重大动物疫情事故发生</t>
  </si>
  <si>
    <t>0.2米</t>
  </si>
  <si>
    <t>砂砾石</t>
  </si>
  <si>
    <t>工程及时率</t>
  </si>
  <si>
    <t>事故上报及时率</t>
  </si>
  <si>
    <t>安全应急处置及时率</t>
  </si>
  <si>
    <t>疫情应急处置及时率</t>
  </si>
  <si>
    <t>补助资金到位率</t>
  </si>
  <si>
    <t>可控成本降低率</t>
  </si>
  <si>
    <t>≥10%</t>
  </si>
  <si>
    <t>养殖业产值提升率</t>
  </si>
  <si>
    <t>畜牧水产业健康持续发展</t>
  </si>
  <si>
    <t>≥20%</t>
  </si>
  <si>
    <t>全场服务覆盖率</t>
  </si>
  <si>
    <t>全市服务覆盖率</t>
  </si>
  <si>
    <t>全场监管覆盖率</t>
  </si>
  <si>
    <t>全市监管覆盖率</t>
  </si>
  <si>
    <t>养殖环境改善率</t>
  </si>
  <si>
    <t>≥15%</t>
  </si>
  <si>
    <t>畜禽水产品合格率</t>
  </si>
  <si>
    <t>对养殖业发展的有效促进</t>
  </si>
  <si>
    <t>对大众健康水平的提升</t>
  </si>
  <si>
    <t>指导服务对象满意率</t>
  </si>
  <si>
    <t>监管相对人满意率</t>
  </si>
  <si>
    <t>群众满意率</t>
  </si>
  <si>
    <t>2022年1月1日-12月31日</t>
  </si>
  <si>
    <t>湛国雄</t>
  </si>
  <si>
    <t>根据《湖南省财政厅、湖南省畜牧水产局关于落实畜禽水产品质量安全整治经费的通知》和2016年9月23日第四次市长办公会议上提出的“职能尽快划转、部门必须相互配合、屠宰场马上规划搬迁、财政部门据实保障经费”。将生猪定点屠宰、食品安全监管经费纳入财政预算。</t>
  </si>
  <si>
    <t>5万</t>
  </si>
  <si>
    <t>根据往年安排测算</t>
  </si>
  <si>
    <t>夜间值班费</t>
  </si>
  <si>
    <t>1.6万</t>
  </si>
  <si>
    <t>意外保险</t>
  </si>
  <si>
    <t>0.1万</t>
  </si>
  <si>
    <t>联合执法经费</t>
  </si>
  <si>
    <t>2.8万</t>
  </si>
  <si>
    <t>租车</t>
  </si>
  <si>
    <t>1.5万</t>
  </si>
  <si>
    <t>根据动物检疫股全年工作安排</t>
  </si>
  <si>
    <t>1、做好病死畜禽、水产品收集工作</t>
  </si>
  <si>
    <t>1月</t>
  </si>
  <si>
    <t>12月</t>
  </si>
  <si>
    <t>2、做好病死处理工作</t>
  </si>
  <si>
    <t>3、做好突发动物疫情应急处置</t>
  </si>
  <si>
    <t>4、做好全市食品安全大检查</t>
  </si>
  <si>
    <t xml:space="preserve">5、加强屠宰场管理 </t>
  </si>
  <si>
    <t>1.无病死猪流入市场
2.无重大畜禽水产品质量安全事故发生
3、全市无私屠乱宰现象</t>
  </si>
  <si>
    <t>1.无病死畜禽、水产品流入市场
2.无重大畜禽水产品质量安全事故发生
3、无私屠乱宰现象</t>
  </si>
  <si>
    <t>病死猪收集</t>
  </si>
  <si>
    <t>2-3万头</t>
  </si>
  <si>
    <t>200-300吨</t>
  </si>
  <si>
    <t>2-3万头次</t>
  </si>
  <si>
    <t>病死畜禽和产品的无害化处理</t>
  </si>
  <si>
    <t>无病死畜禽、水产品流入市场</t>
  </si>
  <si>
    <t>0起</t>
  </si>
  <si>
    <t>小三场税费改革（种畜场、水产良种场）</t>
  </si>
  <si>
    <r>
      <rPr>
        <sz val="12"/>
        <rFont val="仿宋_GB2312"/>
        <charset val="134"/>
      </rPr>
      <t xml:space="preserve">新增项目                     延续项目  </t>
    </r>
    <r>
      <rPr>
        <sz val="12"/>
        <rFont val="Arial"/>
        <charset val="134"/>
      </rPr>
      <t>√</t>
    </r>
  </si>
  <si>
    <t>农业农村局</t>
  </si>
  <si>
    <t>徐婷</t>
  </si>
  <si>
    <t>种畜场、水产良种场场属计划经济产物，根据《湖南省深化国有农场税费改革实施意见》（湘政发【2007】40号文件）精神，由市财政安排我中心3.6万。该项目资金主要用于种畜场、水产良种场原改制职工生活困难、生活费用。</t>
  </si>
  <si>
    <t>3.6万</t>
  </si>
  <si>
    <t>1、解决困难职工</t>
  </si>
  <si>
    <t>2万</t>
  </si>
  <si>
    <t>2、生活费</t>
  </si>
  <si>
    <t>根据当年改制方案</t>
  </si>
  <si>
    <t>1、妥善解决改制困难职工生活</t>
  </si>
  <si>
    <t>2、适当安排生活费用</t>
  </si>
  <si>
    <t>1.积极引导改制职工搞第二次创业；
2.妥善解决部分困难职工实际难处；
3、改制职工适当补贴。</t>
  </si>
  <si>
    <t>1.改制职工不上访、不投诉；
2.改制职工生活好。</t>
  </si>
  <si>
    <t>职工上访处置</t>
  </si>
  <si>
    <t>资金发放及时率</t>
  </si>
  <si>
    <t>二场职工服务覆盖率</t>
  </si>
  <si>
    <t>二场职工监管覆盖率</t>
  </si>
  <si>
    <t xml:space="preserve"> 填报单位（盖章）：汨罗市农业综合技术推广中心</t>
  </si>
  <si>
    <t>新增项目</t>
  </si>
  <si>
    <t>2022年1月1日-2022年12月31日</t>
  </si>
  <si>
    <t>黄灿</t>
  </si>
  <si>
    <t>13874083860</t>
  </si>
  <si>
    <t>马新化</t>
  </si>
  <si>
    <t>根据《湖南省2018年农业机械购置补贴实施指导意见》文件精神要求，我中心为了积极支持和参与补贴资金落实和监督工作，申请预算指标下拨了农机购置补贴工作经费8万元，保障开展政策宣传、公示、建立信息档案和核查机具等方面的支出，确保农机购置补贴政策顺利实施。通过农业机械购置补贴的实施，充分调动和保护农业从业者购买使用农机的积极性，促进农机装备结构优化、农机化作业能力和水平提升，推进农业发展方式转变，切实保障主要农产品供给。</t>
  </si>
  <si>
    <t>项目立项依据</t>
  </si>
  <si>
    <t>1、广告宣传费</t>
  </si>
  <si>
    <t>2、差旅费</t>
  </si>
  <si>
    <t>3、其他交通费</t>
  </si>
  <si>
    <t>……</t>
  </si>
  <si>
    <t>单位已有的(或拟订的)保障项目</t>
  </si>
  <si>
    <t>1、组织开展实施农机购置补贴工作                     2、着力提高机抛机插作业水平</t>
  </si>
  <si>
    <t>2022年1月1日</t>
  </si>
  <si>
    <t>2022年12月30日</t>
  </si>
  <si>
    <t>通过农机购置补贴政策的实施，着力提高农机作业水平，逐步实现粮油生产全程机械化。</t>
  </si>
  <si>
    <t>水稻生产耕、种、收机械化作业水平达到85.4%。</t>
  </si>
  <si>
    <t>水稻生产耕、种，收机械化作业水平</t>
  </si>
  <si>
    <t>提高2.2%</t>
  </si>
  <si>
    <t>机械化栽植水平</t>
  </si>
  <si>
    <t>提高5%</t>
  </si>
  <si>
    <t>本年度完成</t>
  </si>
  <si>
    <t>农机作业节省成本</t>
  </si>
  <si>
    <t>0.75亿元</t>
  </si>
  <si>
    <t>农机购置补贴拉动社会投入</t>
  </si>
  <si>
    <t>0.62亿元</t>
  </si>
  <si>
    <t>农机购置补贴带动农机产业增长</t>
  </si>
  <si>
    <t>0.45亿元</t>
  </si>
  <si>
    <t>1、减少化肥施用量  2、减少秸杆焚烧</t>
  </si>
  <si>
    <t>1、0.52%   2、2.1%</t>
  </si>
  <si>
    <t>粮油生产全程机械化水平持续增长</t>
  </si>
  <si>
    <t>群众满意度</t>
  </si>
  <si>
    <t>≧95%</t>
  </si>
  <si>
    <t>单位负责人：廖辉祥</t>
  </si>
  <si>
    <t>周拥</t>
  </si>
  <si>
    <t>13787986500</t>
  </si>
  <si>
    <t>通过项目实施，确保拖拉机年检率、农机“三率”逐渐提高，农机事故有效控制，农机安全生产形势持续向好。</t>
  </si>
  <si>
    <t>1、创建平安农机示范乡镇1～2个。                    2、持续推进免费农机监理，稳步提高农机“三率”。</t>
  </si>
  <si>
    <t>深入推进平安农机创建工作，争取全市80%以上的乡镇评选上“平安农机示范乡镇”，拖拉机年检率、农机“三率”逐渐提高，农机事故有效控制。</t>
  </si>
  <si>
    <t>创建平安农机示范乡镇1～2个，拖拉机年检率提高3.1%，农机“三率”提高5.6%，农机事故有效控制在万分之三以下。</t>
  </si>
  <si>
    <t>创建平安农机示范乡镇</t>
  </si>
  <si>
    <t>1～2个</t>
  </si>
  <si>
    <t>拖拉机年检率提高</t>
  </si>
  <si>
    <t>农机“三率”提高</t>
  </si>
  <si>
    <t>农机事故有效控制</t>
  </si>
  <si>
    <t>万分之三以下</t>
  </si>
  <si>
    <t>机手满意度</t>
  </si>
  <si>
    <t xml:space="preserve"> 填报单位（盖章）：汨罗市经管服务中心</t>
  </si>
  <si>
    <t>单位负责人：吴送军</t>
  </si>
  <si>
    <t xml:space="preserve">新增项目□                       延续项目□√ </t>
  </si>
  <si>
    <t>陈锋</t>
  </si>
  <si>
    <t>易芳</t>
  </si>
  <si>
    <t xml:space="preserve">1.基本建设类 □    其中：新建  □    扩建  □    改建  □
2.行政事业类 □    其中: 采购类□    修缮类□    奖励类□√ 
3.其他专项类 □ </t>
  </si>
  <si>
    <t xml:space="preserve">农村公益事业：是党中央、国务院确定的重大惠民政策，重点支持农民需求最迫切、反映最强烈、利益最直接的村级公益事业建设项目        </t>
  </si>
  <si>
    <t>汨财发[2019]34号：关于印发《汨罗市农村公益事业财政奖补资金管理实施方案》的通知</t>
  </si>
  <si>
    <t>农村公益事业建设</t>
  </si>
  <si>
    <t>1、农村公益事业建设</t>
  </si>
  <si>
    <t>1.农村公益事业项目：主要用于“村内户外”公益事业项目，重点是村内道路、村内小型水利设施、村内公共环境整治、村内公共绿化、美化、亮化等村民最急需、最迫切并直接受益的村内公益事业项目</t>
  </si>
  <si>
    <t>1.农村公益事业项目：村内公共绿化、美化、亮化，提高群众居住环境条件，让村民直接受益。</t>
  </si>
  <si>
    <t>1完成162个村道路、水利、环卫、绿化、亮化等基础设施建设。</t>
  </si>
  <si>
    <t>176个村（社区）</t>
  </si>
  <si>
    <t>1.达到公益事业建设项目验收标准。
2.</t>
  </si>
  <si>
    <t xml:space="preserve">1.完成162个村道路、水利、环卫、绿化、亮化等基础设施建设
</t>
  </si>
  <si>
    <t>1.省级1023万财政奖补资金，带动社会捐款和整合农业资金近2000万元。
2.</t>
  </si>
  <si>
    <t>1.
2.</t>
  </si>
  <si>
    <t>1，加强了农村公益事业建设和基础设施技术，近一步提高了农民生产生活便利。</t>
  </si>
  <si>
    <t>1.村内公共绿化、美化、亮化
2.</t>
  </si>
  <si>
    <t>1.提高群众积极性，让群众真正得到实惠
2.</t>
  </si>
  <si>
    <t>1.群众满意
2.</t>
  </si>
  <si>
    <t>新增项目□√                        延续项目□</t>
  </si>
  <si>
    <t>张荣</t>
  </si>
  <si>
    <t xml:space="preserve">1.基本建设类 □    其中：新建  □    扩建  □    改建  □
2.行政事业类 □    其中: 采购类□    修缮类□    奖励类□
3.其他专项类 □ √ </t>
  </si>
  <si>
    <t>农村土地经营权有序流转、仲裁：坚持依法、自愿、有偿的原则，积极引导推动农村土地流转。进一步创新农村土地流转体系。健全乡村调解、市里仲裁、司法保障的土地承包经营纠纷调解仲裁体系。</t>
  </si>
  <si>
    <t>汨政发[2021]5号：汨罗市人民政府 关于印发《汨罗市农村土地经营权流转管理办法》的通知；汨政办函[2021]112号：关于印发《汨罗市2021-2023年农村土地流转三年行动方案》的通知；汨政办发[2021]21号：关于印发《汨罗市农村土地经营权流转实施方案》的通知。</t>
  </si>
  <si>
    <t>1、依托县乡现有农村产权交易所、农村土地经营权流转交易平台、农桩承包地管理信息平台等，建立土地经营权流转服务信息化平台及市场，实行与其他交易品种所内交易。2、建立土地流转有形市场，鼓励引导土地流入方入场交易。</t>
  </si>
  <si>
    <t>1、进一步加强流转管理服务、优化流转环境；2、规范流转管理，促进我市土地经营权流转有序进行；3、加快信息化建设；4、建成产权交易中心。</t>
  </si>
  <si>
    <t>加快土地流转</t>
  </si>
  <si>
    <t>流转面积40万亩，流转率达80%</t>
  </si>
  <si>
    <t>开展信贷服务</t>
  </si>
  <si>
    <t>与土流集团签订协议</t>
  </si>
  <si>
    <t>开展试点</t>
  </si>
  <si>
    <t>逐步向全市各镇推广，带动整村整组</t>
  </si>
  <si>
    <t xml:space="preserve">促进农村土地健康流转，增加农民经济收入。
</t>
  </si>
  <si>
    <t>土地流转户</t>
  </si>
  <si>
    <t>壮大村集体经济发展</t>
  </si>
  <si>
    <t>各村（社区）</t>
  </si>
  <si>
    <t>规范土地流转，建设美丽乡村</t>
  </si>
  <si>
    <t>壮大付集体经济发展，增加农民收入，推进乡村发展</t>
  </si>
  <si>
    <t>农村土地确权、农村集体产权制度改革、农村宅基地改革</t>
  </si>
  <si>
    <t xml:space="preserve">新增项目□√                       延续项目□√ </t>
  </si>
  <si>
    <t>张荣、陈锋</t>
  </si>
  <si>
    <t>13707406313、13787998767</t>
  </si>
  <si>
    <t>1.基本建设类 □    其中：新建  □    扩建  □    改建  □
2.行政事业类 □    其中: 采购类□    修缮类□    奖励类□ 
3.其他专项类 □ √</t>
  </si>
  <si>
    <t>确权工作：进一步提升信息化管理水平，施行合同变更、网签等业务，为土地承包延长三十年做好前期各项准备工作。
产改工作：指导各村集体经济合作组织，完善建章立制，做好三资清查，发放好成员证书，建立农村集产权交易中心。                   宅基地工作：按照《中共中央办公厅国务院办公厅关于印发深化农村宅基地制度改革试点方案》和全国深化农村宅基地制度改革试点电视电话会议精神要求，全市全面铺开农村宅基地制度改革试点，统筹抓好城乡融合，协同推进乡村治理，全力实施乡村振兴，以改革的新成效实现发展的新进步。</t>
  </si>
  <si>
    <t>汨办发[2015]25号：关于印发汨罗市全面推进农村土地承包经营权确权登记颁证工作实施方案的通知；汨办发[2018]50号：关于印发汨罗市农村集体产权制度改革工作实施方案的通知；中央农村工作领导小组办公室  农业农村部  关于进一步加强农村宅基地管理的通知</t>
  </si>
  <si>
    <t>1土地确权</t>
  </si>
  <si>
    <t xml:space="preserve">
300</t>
  </si>
  <si>
    <t>2产权制度改革</t>
  </si>
  <si>
    <t>3宅基地管理</t>
  </si>
  <si>
    <t>项目实施方案、财务管理制度</t>
  </si>
  <si>
    <t>1、土地确权</t>
  </si>
  <si>
    <t>2、产权制度改革</t>
  </si>
  <si>
    <t>3、宅基地管理</t>
  </si>
  <si>
    <t>1.土地确权颁证：实现土地承包经营权权属证书标准化、土地承包经营权登记制度化、土地承包经营权管理信息化、土地承包经营权确权登记成果档案管理规范化。
2.产权制度改革：通过改革，逐步建立归属清晰、权能完整、流转顺畅、保护严格的中国特色社会主义农村集体产权制度，保护和发展农民作为农村集体经济组织成员的合法权益
3.宅基地管理：保护农民权益，推进美丽乡村建设和实施乡村振兴
……</t>
  </si>
  <si>
    <t>确权工作：进一步提升信息化管理水平，施行合同变更、网签等业务，为土地承包延长三十年做好前期各项准备工作。
产改工作：指导各村集体经济合作组织，完善建章立制，做好三资清查，发放好成员证书，建立农村集产权交易中心。                                                 宅基地工作：围绕保障农民基本居住权，完善宅基地制度体系，探索宅基地所有权、资格权、使用权分置实现形式，重点在“五探索、两完善、两健全”等方面全市全面开展试点。在总结先行试点4镇5村取得的改革成效上，持续完善宅基地分配、流转、退出、使用、收益、审批、监管等制度，为建立依法取得、节约利用、权属清晰、权能完整、流转有序、管理规范的农村宅基地制度提供实践经验。</t>
  </si>
  <si>
    <t>依托土地确权平台，加速土地流转</t>
  </si>
  <si>
    <t>流转率75%以上</t>
  </si>
  <si>
    <t>1.土地确权：实现档案登记规范化
2.产改：指导各村集体经济合作组织，完善建章立制，做好三资清查，发放好成员证书，建立农村集产权交易中心                  3.宅基地管理：五探索、两完善、两健全”等方面全市全面开展试点</t>
  </si>
  <si>
    <t>全面完成绩效目标</t>
  </si>
  <si>
    <t>预算年度</t>
  </si>
  <si>
    <t>预算额度</t>
  </si>
  <si>
    <t>300万</t>
  </si>
  <si>
    <t>1.产改深化农村经济体系改革，规范三资管理，规范村财管理，增加村集体经济收入
2.土地确权加速土地流转，增加农民收入</t>
  </si>
  <si>
    <t>1.通过确权颁证，促进土地流转，增加农民收入。
2.</t>
  </si>
  <si>
    <t>1.生态环境
2.</t>
  </si>
  <si>
    <t>持续向好</t>
  </si>
  <si>
    <t>1.土地确权、宅基地管理、产改确护农民合法权益。
2.</t>
  </si>
  <si>
    <t>可持续发展</t>
  </si>
  <si>
    <t xml:space="preserve">1.群众满意
</t>
  </si>
  <si>
    <t xml:space="preserve">           填报单位（盖章）：汨罗市生态能源服务中心</t>
  </si>
  <si>
    <t>单位负责人：曹万齐</t>
  </si>
  <si>
    <t>2022年农林水运转经费</t>
  </si>
  <si>
    <t>本级专项</t>
  </si>
  <si>
    <t>丰立波</t>
  </si>
  <si>
    <t>13974053028</t>
  </si>
  <si>
    <t>吴浩宇</t>
  </si>
  <si>
    <t>1.加强农村沼气的安全生产管理，牢固树立“安全第一，预防为主”的工作方针。
2.加快推动全市秸杆综合利用工作，减轻禁焚工作量。
3.配合农业农村局污染耕地安全利用工作。</t>
  </si>
  <si>
    <t>单位申请报告</t>
  </si>
  <si>
    <t>1.安全生产支出</t>
  </si>
  <si>
    <t>2.旧池维护</t>
  </si>
  <si>
    <t>安全生产宣传、排查等能源服务运转经费</t>
  </si>
  <si>
    <t>每年都有</t>
  </si>
  <si>
    <t>旧池维护及安全生产排查，达到无事故发生</t>
  </si>
  <si>
    <t>1.秸杆综合利用率达到88% ；                     2.无重大安全事故达到0起。</t>
  </si>
  <si>
    <t>1.新增秸杆利用社会化服务组织≥1；　
2.促进沼气建设的使用，充分发展生态效应，促进循环农业的发展。</t>
  </si>
  <si>
    <t>≥90%</t>
  </si>
  <si>
    <t>1.减轻禁焚工作量；
2.减少养殖粪便污染，建设秀美乡村。</t>
  </si>
  <si>
    <t>最大限度减少因焚烧秸杆污染和养殖污染带来的气体污染。</t>
  </si>
  <si>
    <t>群众满意</t>
  </si>
</sst>
</file>

<file path=xl/styles.xml><?xml version="1.0" encoding="utf-8"?>
<styleSheet xmlns="http://schemas.openxmlformats.org/spreadsheetml/2006/main">
  <numFmts count="14">
    <numFmt numFmtId="43" formatCode="_ * #,##0.00_ ;_ * \-#,##0.00_ ;_ * &quot;-&quot;??_ ;_ @_ "/>
    <numFmt numFmtId="44" formatCode="_ &quot;￥&quot;* #,##0.00_ ;_ &quot;￥&quot;* \-#,##0.00_ ;_ &quot;￥&quot;* &quot;-&quot;??_ ;_ @_ "/>
    <numFmt numFmtId="176" formatCode="\¥* _-#,##0;\¥* \-#,##0;\¥* _-&quot;-&quot;;@"/>
    <numFmt numFmtId="177" formatCode="* #,##0;* \-#,##0;* &quot;-&quot;;@"/>
    <numFmt numFmtId="178" formatCode="#,##0.00_);[Red]\(#,##0.00\)"/>
    <numFmt numFmtId="179" formatCode="* #,##0.00;* \-#,##0.00;* &quot;&quot;??;@"/>
    <numFmt numFmtId="180" formatCode="#,##0_ "/>
    <numFmt numFmtId="181" formatCode="#,##0_);[Red]\(#,##0\)"/>
    <numFmt numFmtId="182" formatCode="00"/>
    <numFmt numFmtId="183" formatCode="0000"/>
    <numFmt numFmtId="184" formatCode="0_);[Red]\(0\)"/>
    <numFmt numFmtId="185" formatCode="#,##0_);\(#,##0\)"/>
    <numFmt numFmtId="186" formatCode="0.00_ "/>
    <numFmt numFmtId="187" formatCode="0.00_);[Red]\(0.00\)"/>
  </numFmts>
  <fonts count="56">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14"/>
      <name val="黑体"/>
      <charset val="134"/>
    </font>
    <font>
      <sz val="10"/>
      <name val="仿宋_GB2312"/>
      <charset val="134"/>
    </font>
    <font>
      <sz val="9"/>
      <name val="仿宋_GB2312"/>
      <charset val="134"/>
    </font>
    <font>
      <sz val="12"/>
      <color theme="1"/>
      <name val="仿宋_GB2312"/>
      <charset val="134"/>
    </font>
    <font>
      <sz val="6"/>
      <name val="宋体"/>
      <charset val="134"/>
    </font>
    <font>
      <sz val="10"/>
      <name val="宋体"/>
      <charset val="134"/>
    </font>
    <font>
      <sz val="10"/>
      <color theme="1"/>
      <name val="仿宋_GB2312"/>
      <charset val="134"/>
    </font>
    <font>
      <sz val="8"/>
      <name val="仿宋_GB2312"/>
      <charset val="134"/>
    </font>
    <font>
      <sz val="22"/>
      <name val="方正小标宋简体"/>
      <charset val="134"/>
    </font>
    <font>
      <b/>
      <sz val="22"/>
      <name val="方正小标宋简体"/>
      <charset val="134"/>
    </font>
    <font>
      <sz val="16"/>
      <name val="宋体"/>
      <charset val="134"/>
    </font>
    <font>
      <b/>
      <sz val="10"/>
      <name val="宋体"/>
      <charset val="134"/>
    </font>
    <font>
      <b/>
      <sz val="16"/>
      <name val="宋体"/>
      <charset val="134"/>
    </font>
    <font>
      <b/>
      <sz val="9"/>
      <name val="宋体"/>
      <charset val="134"/>
    </font>
    <font>
      <b/>
      <sz val="18"/>
      <name val="宋体"/>
      <charset val="134"/>
    </font>
    <font>
      <sz val="10"/>
      <name val="Times New Roman"/>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color theme="1"/>
      <name val="宋体"/>
      <charset val="134"/>
    </font>
    <font>
      <sz val="10"/>
      <color theme="1"/>
      <name val="宋体"/>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
      <sz val="12"/>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32" fillId="0" borderId="0" applyFont="0" applyFill="0" applyBorder="0" applyAlignment="0" applyProtection="0"/>
    <xf numFmtId="0" fontId="33" fillId="3" borderId="0" applyNumberFormat="0" applyBorder="0" applyAlignment="0" applyProtection="0">
      <alignment vertical="center"/>
    </xf>
    <xf numFmtId="0" fontId="34" fillId="4" borderId="22" applyNumberFormat="0" applyAlignment="0" applyProtection="0">
      <alignment vertical="center"/>
    </xf>
    <xf numFmtId="44" fontId="35" fillId="0" borderId="0" applyFont="0" applyFill="0" applyBorder="0" applyAlignment="0" applyProtection="0">
      <alignment vertical="center"/>
    </xf>
    <xf numFmtId="177" fontId="32" fillId="0" borderId="0" applyFont="0" applyFill="0" applyBorder="0" applyAlignment="0" applyProtection="0"/>
    <xf numFmtId="0" fontId="33" fillId="5" borderId="0" applyNumberFormat="0" applyBorder="0" applyAlignment="0" applyProtection="0">
      <alignment vertical="center"/>
    </xf>
    <xf numFmtId="0" fontId="36" fillId="6" borderId="0" applyNumberFormat="0" applyBorder="0" applyAlignment="0" applyProtection="0">
      <alignment vertical="center"/>
    </xf>
    <xf numFmtId="43" fontId="35" fillId="0" borderId="0" applyFont="0" applyFill="0" applyBorder="0" applyAlignment="0" applyProtection="0">
      <alignment vertical="center"/>
    </xf>
    <xf numFmtId="0" fontId="37" fillId="7" borderId="0" applyNumberFormat="0" applyBorder="0" applyAlignment="0" applyProtection="0">
      <alignment vertical="center"/>
    </xf>
    <xf numFmtId="0" fontId="38" fillId="0" borderId="0" applyNumberFormat="0" applyFill="0" applyBorder="0" applyAlignment="0" applyProtection="0">
      <alignment vertical="center"/>
    </xf>
    <xf numFmtId="9" fontId="3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center"/>
    </xf>
    <xf numFmtId="9" fontId="8" fillId="0" borderId="0" applyFont="0" applyFill="0" applyBorder="0" applyAlignment="0" applyProtection="0"/>
    <xf numFmtId="0" fontId="35" fillId="8" borderId="23" applyNumberFormat="0" applyFont="0" applyAlignment="0" applyProtection="0">
      <alignment vertical="center"/>
    </xf>
    <xf numFmtId="0" fontId="37" fillId="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xf numFmtId="0" fontId="44" fillId="0" borderId="0" applyNumberFormat="0" applyFill="0" applyBorder="0" applyAlignment="0" applyProtection="0">
      <alignment vertical="center"/>
    </xf>
    <xf numFmtId="0" fontId="45" fillId="0" borderId="24" applyNumberFormat="0" applyFill="0" applyAlignment="0" applyProtection="0">
      <alignment vertical="center"/>
    </xf>
    <xf numFmtId="0" fontId="46" fillId="0" borderId="24" applyNumberFormat="0" applyFill="0" applyAlignment="0" applyProtection="0">
      <alignment vertical="center"/>
    </xf>
    <xf numFmtId="0" fontId="37" fillId="10" borderId="0" applyNumberFormat="0" applyBorder="0" applyAlignment="0" applyProtection="0">
      <alignment vertical="center"/>
    </xf>
    <xf numFmtId="0" fontId="41" fillId="0" borderId="25" applyNumberFormat="0" applyFill="0" applyAlignment="0" applyProtection="0">
      <alignment vertical="center"/>
    </xf>
    <xf numFmtId="0" fontId="37" fillId="11" borderId="0" applyNumberFormat="0" applyBorder="0" applyAlignment="0" applyProtection="0">
      <alignment vertical="center"/>
    </xf>
    <xf numFmtId="0" fontId="47" fillId="12" borderId="26" applyNumberFormat="0" applyAlignment="0" applyProtection="0">
      <alignment vertical="center"/>
    </xf>
    <xf numFmtId="0" fontId="48" fillId="12" borderId="22" applyNumberFormat="0" applyAlignment="0" applyProtection="0">
      <alignment vertical="center"/>
    </xf>
    <xf numFmtId="0" fontId="49" fillId="13" borderId="27" applyNumberFormat="0" applyAlignment="0" applyProtection="0">
      <alignment vertical="center"/>
    </xf>
    <xf numFmtId="0" fontId="33" fillId="14" borderId="0" applyNumberFormat="0" applyBorder="0" applyAlignment="0" applyProtection="0">
      <alignment vertical="center"/>
    </xf>
    <xf numFmtId="0" fontId="37" fillId="15" borderId="0" applyNumberFormat="0" applyBorder="0" applyAlignment="0" applyProtection="0">
      <alignment vertical="center"/>
    </xf>
    <xf numFmtId="0" fontId="50" fillId="0" borderId="28" applyNumberFormat="0" applyFill="0" applyAlignment="0" applyProtection="0">
      <alignment vertical="center"/>
    </xf>
    <xf numFmtId="0" fontId="51" fillId="0" borderId="29" applyNumberFormat="0" applyFill="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33" fillId="18" borderId="0" applyNumberFormat="0" applyBorder="0" applyAlignment="0" applyProtection="0">
      <alignment vertical="center"/>
    </xf>
    <xf numFmtId="0" fontId="37"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7" fillId="28" borderId="0" applyNumberFormat="0" applyBorder="0" applyAlignment="0" applyProtection="0">
      <alignment vertical="center"/>
    </xf>
    <xf numFmtId="0" fontId="8" fillId="0" borderId="0"/>
    <xf numFmtId="0" fontId="33"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3" fillId="32" borderId="0" applyNumberFormat="0" applyBorder="0" applyAlignment="0" applyProtection="0">
      <alignment vertical="center"/>
    </xf>
    <xf numFmtId="0" fontId="37" fillId="33" borderId="0" applyNumberFormat="0" applyBorder="0" applyAlignment="0" applyProtection="0">
      <alignment vertical="center"/>
    </xf>
    <xf numFmtId="0" fontId="39" fillId="0" borderId="0" applyNumberFormat="0" applyFill="0" applyBorder="0" applyAlignment="0" applyProtection="0"/>
    <xf numFmtId="0" fontId="8" fillId="0" borderId="0"/>
    <xf numFmtId="0" fontId="0" fillId="0" borderId="0"/>
    <xf numFmtId="0" fontId="0" fillId="0" borderId="0"/>
  </cellStyleXfs>
  <cellXfs count="898">
    <xf numFmtId="0" fontId="0" fillId="0" borderId="0" xfId="0"/>
    <xf numFmtId="0" fontId="0" fillId="0" borderId="0" xfId="0" applyFill="1"/>
    <xf numFmtId="0" fontId="1" fillId="0" borderId="0" xfId="54" applyFont="1" applyFill="1" applyBorder="1" applyAlignment="1">
      <alignment horizontal="center" vertical="center"/>
    </xf>
    <xf numFmtId="0" fontId="2" fillId="0" borderId="0" xfId="54" applyFont="1" applyFill="1" applyBorder="1" applyAlignment="1">
      <alignment horizontal="center" vertical="center"/>
    </xf>
    <xf numFmtId="0" fontId="3" fillId="0" borderId="1" xfId="54" applyFont="1" applyFill="1" applyBorder="1" applyAlignment="1">
      <alignment horizontal="left" vertical="center"/>
    </xf>
    <xf numFmtId="0" fontId="3" fillId="0" borderId="1" xfId="54" applyFont="1" applyFill="1" applyBorder="1" applyAlignment="1">
      <alignment vertical="center" wrapText="1"/>
    </xf>
    <xf numFmtId="0" fontId="4" fillId="0" borderId="2" xfId="54" applyNumberFormat="1" applyFont="1" applyFill="1" applyBorder="1" applyAlignment="1">
      <alignment horizontal="center" vertical="center" textRotation="255" wrapText="1"/>
    </xf>
    <xf numFmtId="0" fontId="3" fillId="0" borderId="3" xfId="54" applyFont="1" applyFill="1" applyBorder="1" applyAlignment="1">
      <alignment horizontal="center" vertical="center" wrapText="1"/>
    </xf>
    <xf numFmtId="0" fontId="3" fillId="0" borderId="4" xfId="54" applyFont="1" applyFill="1" applyBorder="1" applyAlignment="1">
      <alignment horizontal="center" vertical="center" wrapText="1"/>
    </xf>
    <xf numFmtId="49" fontId="3" fillId="2" borderId="2" xfId="54" applyNumberFormat="1" applyFont="1" applyFill="1" applyBorder="1" applyAlignment="1">
      <alignment horizontal="center" vertical="center" wrapText="1"/>
    </xf>
    <xf numFmtId="0" fontId="3" fillId="2" borderId="2" xfId="54" applyFont="1" applyFill="1" applyBorder="1" applyAlignment="1">
      <alignment horizontal="center" vertical="center" wrapText="1"/>
    </xf>
    <xf numFmtId="0" fontId="3" fillId="0" borderId="2" xfId="54" applyFont="1" applyFill="1" applyBorder="1" applyAlignment="1">
      <alignment horizontal="center" vertical="center" wrapText="1"/>
    </xf>
    <xf numFmtId="49" fontId="3" fillId="0" borderId="2" xfId="54" applyNumberFormat="1" applyFont="1" applyFill="1" applyBorder="1" applyAlignment="1">
      <alignment horizontal="center" vertical="center" wrapText="1"/>
    </xf>
    <xf numFmtId="0" fontId="3" fillId="0" borderId="5" xfId="54" applyFont="1" applyFill="1" applyBorder="1" applyAlignment="1">
      <alignment horizontal="center" vertical="center" wrapText="1"/>
    </xf>
    <xf numFmtId="0" fontId="3" fillId="0" borderId="6" xfId="54" applyFont="1" applyFill="1" applyBorder="1" applyAlignment="1">
      <alignment horizontal="center" vertical="center" wrapText="1"/>
    </xf>
    <xf numFmtId="0" fontId="5" fillId="0" borderId="2" xfId="54" applyFont="1" applyFill="1" applyBorder="1" applyAlignment="1">
      <alignment horizontal="center" vertical="center" wrapText="1"/>
    </xf>
    <xf numFmtId="0" fontId="3" fillId="0" borderId="7" xfId="54" applyFont="1" applyFill="1" applyBorder="1" applyAlignment="1">
      <alignment horizontal="center" vertical="center" wrapText="1"/>
    </xf>
    <xf numFmtId="0" fontId="3" fillId="0" borderId="8" xfId="54" applyFont="1" applyFill="1" applyBorder="1" applyAlignment="1">
      <alignment horizontal="center" vertical="center" wrapText="1"/>
    </xf>
    <xf numFmtId="4" fontId="3" fillId="2" borderId="2" xfId="54" applyNumberFormat="1" applyFont="1" applyFill="1" applyBorder="1" applyAlignment="1">
      <alignment horizontal="center" vertical="center" wrapText="1"/>
    </xf>
    <xf numFmtId="4" fontId="3" fillId="0" borderId="2" xfId="54" applyNumberFormat="1" applyFont="1" applyFill="1" applyBorder="1" applyAlignment="1">
      <alignment horizontal="center" vertical="center" wrapText="1"/>
    </xf>
    <xf numFmtId="0" fontId="3" fillId="0" borderId="9" xfId="54" applyFont="1" applyFill="1" applyBorder="1" applyAlignment="1">
      <alignment horizontal="center" vertical="center" wrapText="1"/>
    </xf>
    <xf numFmtId="0" fontId="3" fillId="0" borderId="10" xfId="54" applyFont="1" applyFill="1" applyBorder="1" applyAlignment="1">
      <alignment horizontal="center" vertical="center" wrapText="1"/>
    </xf>
    <xf numFmtId="0" fontId="6" fillId="0" borderId="2" xfId="54" applyFont="1" applyFill="1" applyBorder="1" applyAlignment="1">
      <alignment horizontal="center" vertical="center" wrapText="1"/>
    </xf>
    <xf numFmtId="0" fontId="3" fillId="2" borderId="2" xfId="54" applyFont="1" applyFill="1" applyBorder="1" applyAlignment="1">
      <alignment horizontal="left" vertical="center" wrapText="1"/>
    </xf>
    <xf numFmtId="0" fontId="3" fillId="0" borderId="2" xfId="54" applyFont="1" applyFill="1" applyBorder="1" applyAlignment="1">
      <alignment horizontal="left" vertical="center" wrapText="1"/>
    </xf>
    <xf numFmtId="0" fontId="4" fillId="0" borderId="2" xfId="54" applyFont="1" applyFill="1" applyBorder="1" applyAlignment="1">
      <alignment horizontal="center" vertical="center" wrapText="1"/>
    </xf>
    <xf numFmtId="0" fontId="4" fillId="0" borderId="5" xfId="54" applyFont="1" applyFill="1" applyBorder="1" applyAlignment="1">
      <alignment horizontal="center" vertical="center" wrapText="1"/>
    </xf>
    <xf numFmtId="0" fontId="4" fillId="0" borderId="6" xfId="54" applyFont="1" applyFill="1" applyBorder="1" applyAlignment="1">
      <alignment horizontal="center" vertical="center" wrapText="1"/>
    </xf>
    <xf numFmtId="0" fontId="7" fillId="0" borderId="2" xfId="54" applyFont="1" applyFill="1" applyBorder="1" applyAlignment="1">
      <alignment horizontal="center" vertical="center" wrapText="1"/>
    </xf>
    <xf numFmtId="0" fontId="4" fillId="0" borderId="7" xfId="54" applyFont="1" applyFill="1" applyBorder="1" applyAlignment="1">
      <alignment horizontal="center" vertical="center" wrapText="1"/>
    </xf>
    <xf numFmtId="0" fontId="4" fillId="0" borderId="8" xfId="54" applyFont="1" applyFill="1" applyBorder="1" applyAlignment="1">
      <alignment horizontal="center" vertical="center" wrapText="1"/>
    </xf>
    <xf numFmtId="49" fontId="8" fillId="2" borderId="5" xfId="54" applyNumberFormat="1" applyFont="1" applyFill="1" applyBorder="1" applyAlignment="1">
      <alignment horizontal="center" vertical="center"/>
    </xf>
    <xf numFmtId="0" fontId="8" fillId="2" borderId="11" xfId="54" applyFont="1" applyFill="1" applyBorder="1" applyAlignment="1">
      <alignment horizontal="center" vertical="center"/>
    </xf>
    <xf numFmtId="0" fontId="8" fillId="2" borderId="6" xfId="54" applyFont="1" applyFill="1" applyBorder="1" applyAlignment="1">
      <alignment horizontal="center" vertical="center"/>
    </xf>
    <xf numFmtId="49" fontId="3" fillId="2" borderId="5" xfId="54" applyNumberFormat="1" applyFont="1" applyFill="1" applyBorder="1" applyAlignment="1">
      <alignment horizontal="center" vertical="center" wrapText="1"/>
    </xf>
    <xf numFmtId="0" fontId="8" fillId="2" borderId="7" xfId="54" applyFont="1" applyFill="1" applyBorder="1" applyAlignment="1">
      <alignment horizontal="center" vertical="center"/>
    </xf>
    <xf numFmtId="0" fontId="8" fillId="2" borderId="0" xfId="54" applyFont="1" applyFill="1" applyBorder="1" applyAlignment="1">
      <alignment horizontal="center" vertical="center"/>
    </xf>
    <xf numFmtId="0" fontId="8" fillId="2" borderId="8" xfId="54" applyFont="1" applyFill="1" applyBorder="1" applyAlignment="1">
      <alignment horizontal="center" vertical="center"/>
    </xf>
    <xf numFmtId="0" fontId="3" fillId="2" borderId="7" xfId="54" applyFont="1" applyFill="1" applyBorder="1" applyAlignment="1">
      <alignment horizontal="center" vertical="center" wrapText="1"/>
    </xf>
    <xf numFmtId="0" fontId="8" fillId="2" borderId="9" xfId="54" applyFont="1" applyFill="1" applyBorder="1" applyAlignment="1">
      <alignment horizontal="center" vertical="center"/>
    </xf>
    <xf numFmtId="0" fontId="8" fillId="2" borderId="1" xfId="54" applyFont="1" applyFill="1" applyBorder="1" applyAlignment="1">
      <alignment horizontal="center" vertical="center"/>
    </xf>
    <xf numFmtId="0" fontId="8" fillId="2" borderId="10" xfId="54" applyFont="1" applyFill="1" applyBorder="1" applyAlignment="1">
      <alignment horizontal="center" vertical="center"/>
    </xf>
    <xf numFmtId="0" fontId="3" fillId="2" borderId="9" xfId="54" applyFont="1" applyFill="1" applyBorder="1" applyAlignment="1">
      <alignment horizontal="center" vertical="center" wrapText="1"/>
    </xf>
    <xf numFmtId="0" fontId="4" fillId="0" borderId="12" xfId="54" applyNumberFormat="1" applyFont="1" applyFill="1" applyBorder="1" applyAlignment="1">
      <alignment horizontal="center" vertical="center" textRotation="255" wrapText="1"/>
    </xf>
    <xf numFmtId="0" fontId="3" fillId="0" borderId="2" xfId="54" applyFont="1" applyFill="1" applyBorder="1" applyAlignment="1">
      <alignment vertical="center" wrapText="1"/>
    </xf>
    <xf numFmtId="0" fontId="4" fillId="0" borderId="13" xfId="54" applyNumberFormat="1" applyFont="1" applyFill="1" applyBorder="1" applyAlignment="1">
      <alignment horizontal="center" vertical="center" textRotation="255" wrapText="1"/>
    </xf>
    <xf numFmtId="0" fontId="3" fillId="0" borderId="12" xfId="54" applyFont="1" applyFill="1" applyBorder="1" applyAlignment="1">
      <alignment horizontal="center" vertical="center" wrapText="1"/>
    </xf>
    <xf numFmtId="0" fontId="3" fillId="0" borderId="13" xfId="54" applyFont="1" applyFill="1" applyBorder="1" applyAlignment="1">
      <alignment horizontal="center" vertical="center" wrapText="1"/>
    </xf>
    <xf numFmtId="0" fontId="3" fillId="0" borderId="11" xfId="54" applyFont="1" applyFill="1" applyBorder="1" applyAlignment="1">
      <alignment horizontal="center" vertical="center" wrapText="1"/>
    </xf>
    <xf numFmtId="49" fontId="3" fillId="0" borderId="5" xfId="54"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49" fontId="3" fillId="0" borderId="9" xfId="54" applyNumberFormat="1" applyFont="1" applyFill="1" applyBorder="1" applyAlignment="1">
      <alignment horizontal="center" vertical="center" wrapText="1"/>
    </xf>
    <xf numFmtId="49" fontId="3" fillId="0" borderId="3" xfId="54" applyNumberFormat="1" applyFont="1" applyFill="1" applyBorder="1" applyAlignment="1">
      <alignment horizontal="center" vertical="center" wrapText="1"/>
    </xf>
    <xf numFmtId="0" fontId="3" fillId="0" borderId="14" xfId="54" applyFont="1" applyFill="1" applyBorder="1" applyAlignment="1">
      <alignment horizontal="center" vertical="center" wrapText="1"/>
    </xf>
    <xf numFmtId="0" fontId="3" fillId="0" borderId="3" xfId="54" applyFont="1" applyFill="1" applyBorder="1" applyAlignment="1">
      <alignment horizontal="center" wrapText="1"/>
    </xf>
    <xf numFmtId="0" fontId="3" fillId="0" borderId="14" xfId="54" applyFont="1" applyFill="1" applyBorder="1" applyAlignment="1">
      <alignment horizontal="center" wrapText="1"/>
    </xf>
    <xf numFmtId="0" fontId="0" fillId="0" borderId="0" xfId="0" applyFill="1" applyAlignment="1">
      <alignment horizontal="right"/>
    </xf>
    <xf numFmtId="0" fontId="3" fillId="0" borderId="1" xfId="54" applyFont="1" applyFill="1" applyBorder="1" applyAlignment="1">
      <alignment horizontal="left" vertical="center" wrapText="1"/>
    </xf>
    <xf numFmtId="0" fontId="3" fillId="2" borderId="11" xfId="54" applyFont="1" applyFill="1" applyBorder="1" applyAlignment="1">
      <alignment horizontal="center" vertical="center" wrapText="1"/>
    </xf>
    <xf numFmtId="0" fontId="3" fillId="2" borderId="6" xfId="54" applyFont="1" applyFill="1" applyBorder="1" applyAlignment="1">
      <alignment horizontal="center" vertical="center" wrapText="1"/>
    </xf>
    <xf numFmtId="0" fontId="3" fillId="2" borderId="0" xfId="54" applyFont="1" applyFill="1" applyBorder="1" applyAlignment="1">
      <alignment horizontal="center" vertical="center" wrapText="1"/>
    </xf>
    <xf numFmtId="0" fontId="3" fillId="2" borderId="8" xfId="54" applyFont="1" applyFill="1" applyBorder="1" applyAlignment="1">
      <alignment horizontal="center" vertical="center" wrapText="1"/>
    </xf>
    <xf numFmtId="0" fontId="3" fillId="2" borderId="1" xfId="54" applyFont="1" applyFill="1" applyBorder="1" applyAlignment="1">
      <alignment horizontal="center" vertical="center" wrapText="1"/>
    </xf>
    <xf numFmtId="0" fontId="3" fillId="2" borderId="10" xfId="54" applyFont="1" applyFill="1" applyBorder="1" applyAlignment="1">
      <alignment horizontal="center" vertical="center" wrapText="1"/>
    </xf>
    <xf numFmtId="49" fontId="3" fillId="0" borderId="11" xfId="54" applyNumberFormat="1" applyFont="1" applyFill="1" applyBorder="1" applyAlignment="1">
      <alignment horizontal="center" vertical="center" wrapText="1"/>
    </xf>
    <xf numFmtId="49" fontId="3" fillId="0" borderId="6" xfId="54" applyNumberFormat="1" applyFont="1" applyFill="1" applyBorder="1" applyAlignment="1">
      <alignment horizontal="center" vertical="center" wrapText="1"/>
    </xf>
    <xf numFmtId="49" fontId="3" fillId="0" borderId="1" xfId="54" applyNumberFormat="1" applyFont="1" applyFill="1" applyBorder="1" applyAlignment="1">
      <alignment horizontal="center" vertical="center" wrapText="1"/>
    </xf>
    <xf numFmtId="49" fontId="3" fillId="0" borderId="10" xfId="54" applyNumberFormat="1" applyFont="1" applyFill="1" applyBorder="1" applyAlignment="1">
      <alignment horizontal="center" vertical="center" wrapText="1"/>
    </xf>
    <xf numFmtId="0" fontId="3" fillId="0" borderId="4" xfId="54" applyFont="1" applyFill="1" applyBorder="1" applyAlignment="1">
      <alignment horizontal="center" wrapText="1"/>
    </xf>
    <xf numFmtId="0" fontId="8" fillId="0" borderId="0" xfId="0" applyFont="1" applyFill="1" applyBorder="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2" xfId="0" applyNumberFormat="1"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2" xfId="0" applyFont="1" applyFill="1" applyBorder="1" applyAlignment="1">
      <alignment horizontal="left" vertical="center"/>
    </xf>
    <xf numFmtId="0" fontId="4" fillId="0" borderId="12" xfId="0" applyNumberFormat="1" applyFont="1" applyFill="1" applyBorder="1" applyAlignment="1">
      <alignment horizontal="center" vertical="center" textRotation="255" wrapText="1"/>
    </xf>
    <xf numFmtId="0" fontId="3" fillId="0" borderId="2" xfId="0" applyFont="1" applyFill="1" applyBorder="1" applyAlignment="1">
      <alignment vertical="center" wrapText="1"/>
    </xf>
    <xf numFmtId="0" fontId="10" fillId="0" borderId="2" xfId="0" applyFont="1" applyFill="1" applyBorder="1" applyAlignment="1">
      <alignment horizontal="left" vertical="center" wrapText="1"/>
    </xf>
    <xf numFmtId="0" fontId="4" fillId="0" borderId="13" xfId="0" applyNumberFormat="1" applyFont="1" applyFill="1" applyBorder="1" applyAlignment="1">
      <alignment horizontal="center" vertical="center" textRotation="255"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14" xfId="0" applyFont="1" applyFill="1" applyBorder="1" applyAlignment="1">
      <alignment horizont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ill="1" applyBorder="1" applyAlignment="1"/>
    <xf numFmtId="0" fontId="3" fillId="0" borderId="1" xfId="0" applyFont="1" applyFill="1" applyBorder="1" applyAlignment="1">
      <alignment horizontal="left" vertical="center" wrapText="1"/>
    </xf>
    <xf numFmtId="0" fontId="13" fillId="0" borderId="0" xfId="0" applyFont="1" applyFill="1" applyBorder="1" applyAlignment="1">
      <alignment horizontal="left" vertical="center"/>
    </xf>
    <xf numFmtId="0" fontId="3" fillId="0" borderId="1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4" xfId="0" applyFont="1" applyFill="1" applyBorder="1" applyAlignment="1">
      <alignment horizontal="center" wrapText="1"/>
    </xf>
    <xf numFmtId="0" fontId="6"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3" fillId="2" borderId="3" xfId="54" applyNumberFormat="1" applyFont="1" applyFill="1" applyBorder="1" applyAlignment="1">
      <alignment horizontal="center" vertical="center" wrapText="1"/>
    </xf>
    <xf numFmtId="0" fontId="3" fillId="2" borderId="14" xfId="54" applyNumberFormat="1" applyFont="1" applyFill="1" applyBorder="1" applyAlignment="1">
      <alignment horizontal="center" vertical="center" wrapText="1"/>
    </xf>
    <xf numFmtId="0" fontId="3" fillId="2" borderId="4" xfId="54" applyNumberFormat="1" applyFont="1" applyFill="1" applyBorder="1" applyAlignment="1">
      <alignment horizontal="center" vertical="center" wrapText="1"/>
    </xf>
    <xf numFmtId="49" fontId="8" fillId="2" borderId="5" xfId="54" applyNumberFormat="1" applyFont="1" applyFill="1" applyBorder="1" applyAlignment="1">
      <alignment horizontal="left" vertical="center" wrapText="1"/>
    </xf>
    <xf numFmtId="0" fontId="8" fillId="2" borderId="11" xfId="54" applyFont="1" applyFill="1" applyBorder="1" applyAlignment="1">
      <alignment horizontal="left" vertical="center" wrapText="1"/>
    </xf>
    <xf numFmtId="0" fontId="8" fillId="2" borderId="6" xfId="54" applyFont="1" applyFill="1" applyBorder="1" applyAlignment="1">
      <alignment horizontal="left" vertical="center" wrapText="1"/>
    </xf>
    <xf numFmtId="0" fontId="8" fillId="2" borderId="7" xfId="54" applyFont="1" applyFill="1" applyBorder="1" applyAlignment="1">
      <alignment horizontal="left" vertical="center" wrapText="1"/>
    </xf>
    <xf numFmtId="0" fontId="8" fillId="2" borderId="0" xfId="54" applyFont="1" applyFill="1" applyBorder="1" applyAlignment="1">
      <alignment horizontal="left" vertical="center" wrapText="1"/>
    </xf>
    <xf numFmtId="0" fontId="8" fillId="2" borderId="8" xfId="54" applyFont="1" applyFill="1" applyBorder="1" applyAlignment="1">
      <alignment horizontal="left" vertical="center" wrapText="1"/>
    </xf>
    <xf numFmtId="0" fontId="8" fillId="2" borderId="9" xfId="54" applyFont="1" applyFill="1" applyBorder="1" applyAlignment="1">
      <alignment horizontal="left" vertical="center" wrapText="1"/>
    </xf>
    <xf numFmtId="0" fontId="8" fillId="2" borderId="1" xfId="54" applyFont="1" applyFill="1" applyBorder="1" applyAlignment="1">
      <alignment horizontal="left" vertical="center" wrapText="1"/>
    </xf>
    <xf numFmtId="0" fontId="8" fillId="2" borderId="10" xfId="54" applyFont="1" applyFill="1" applyBorder="1" applyAlignment="1">
      <alignment horizontal="left" vertical="center" wrapText="1"/>
    </xf>
    <xf numFmtId="49" fontId="3" fillId="2" borderId="3" xfId="54" applyNumberFormat="1" applyFont="1" applyFill="1" applyBorder="1" applyAlignment="1">
      <alignment horizontal="left" vertical="center" wrapText="1"/>
    </xf>
    <xf numFmtId="0" fontId="3" fillId="2" borderId="14" xfId="54" applyFont="1" applyFill="1" applyBorder="1" applyAlignment="1">
      <alignment horizontal="left" vertical="center" wrapText="1"/>
    </xf>
    <xf numFmtId="49" fontId="3" fillId="2" borderId="3" xfId="54" applyNumberFormat="1" applyFont="1" applyFill="1" applyBorder="1" applyAlignment="1">
      <alignment horizontal="center" vertical="center" wrapText="1"/>
    </xf>
    <xf numFmtId="0" fontId="3" fillId="2" borderId="5" xfId="54" applyFont="1" applyFill="1" applyBorder="1" applyAlignment="1">
      <alignment horizontal="center" vertical="center" wrapText="1"/>
    </xf>
    <xf numFmtId="49" fontId="3" fillId="2" borderId="9" xfId="54" applyNumberFormat="1" applyFont="1" applyFill="1" applyBorder="1" applyAlignment="1">
      <alignment horizontal="center" vertical="center" wrapText="1"/>
    </xf>
    <xf numFmtId="49" fontId="3" fillId="2" borderId="14" xfId="54" applyNumberFormat="1" applyFont="1" applyFill="1" applyBorder="1" applyAlignment="1">
      <alignment horizontal="center" vertical="center" wrapText="1"/>
    </xf>
    <xf numFmtId="49" fontId="3" fillId="2" borderId="4" xfId="54" applyNumberFormat="1" applyFont="1" applyFill="1" applyBorder="1" applyAlignment="1">
      <alignment horizontal="center" vertical="center" wrapText="1"/>
    </xf>
    <xf numFmtId="4" fontId="3" fillId="2" borderId="3" xfId="54" applyNumberFormat="1" applyFont="1" applyFill="1" applyBorder="1" applyAlignment="1">
      <alignment horizontal="center" vertical="center" wrapText="1"/>
    </xf>
    <xf numFmtId="0" fontId="3" fillId="2" borderId="14" xfId="54" applyFont="1" applyFill="1" applyBorder="1" applyAlignment="1">
      <alignment horizontal="center" vertical="center" wrapText="1"/>
    </xf>
    <xf numFmtId="0" fontId="3" fillId="2" borderId="4" xfId="54" applyFont="1" applyFill="1" applyBorder="1" applyAlignment="1">
      <alignment horizontal="center" vertical="center" wrapText="1"/>
    </xf>
    <xf numFmtId="0" fontId="3" fillId="2" borderId="4" xfId="54" applyFont="1" applyFill="1" applyBorder="1" applyAlignment="1">
      <alignment horizontal="left" vertical="center" wrapText="1"/>
    </xf>
    <xf numFmtId="10" fontId="3" fillId="2" borderId="2" xfId="54" applyNumberFormat="1" applyFont="1" applyFill="1" applyBorder="1" applyAlignment="1">
      <alignment horizontal="center" vertical="center" wrapText="1"/>
    </xf>
    <xf numFmtId="10" fontId="3" fillId="2" borderId="3" xfId="54" applyNumberFormat="1" applyFont="1" applyFill="1" applyBorder="1" applyAlignment="1">
      <alignment horizontal="center" vertical="center" wrapText="1"/>
    </xf>
    <xf numFmtId="49" fontId="3" fillId="2" borderId="11" xfId="54" applyNumberFormat="1" applyFont="1" applyFill="1" applyBorder="1" applyAlignment="1">
      <alignment horizontal="center" vertical="center" wrapText="1"/>
    </xf>
    <xf numFmtId="49" fontId="3" fillId="2" borderId="6" xfId="54" applyNumberFormat="1" applyFont="1" applyFill="1" applyBorder="1" applyAlignment="1">
      <alignment horizontal="center" vertical="center" wrapText="1"/>
    </xf>
    <xf numFmtId="49" fontId="3" fillId="2" borderId="1" xfId="54" applyNumberFormat="1" applyFont="1" applyFill="1" applyBorder="1" applyAlignment="1">
      <alignment horizontal="center" vertical="center" wrapText="1"/>
    </xf>
    <xf numFmtId="49" fontId="3" fillId="2" borderId="10" xfId="54" applyNumberFormat="1" applyFont="1" applyFill="1" applyBorder="1" applyAlignment="1">
      <alignment horizontal="center" vertical="center" wrapText="1"/>
    </xf>
    <xf numFmtId="0" fontId="3" fillId="2" borderId="5" xfId="47" applyFont="1" applyFill="1" applyBorder="1" applyAlignment="1">
      <alignment horizontal="center" vertical="center" wrapText="1"/>
    </xf>
    <xf numFmtId="0" fontId="3" fillId="2" borderId="6" xfId="47" applyFont="1" applyFill="1" applyBorder="1" applyAlignment="1">
      <alignment horizontal="center" vertical="center" wrapText="1"/>
    </xf>
    <xf numFmtId="0" fontId="3" fillId="2" borderId="9" xfId="47" applyFont="1" applyFill="1" applyBorder="1" applyAlignment="1">
      <alignment horizontal="center" vertical="center" wrapText="1"/>
    </xf>
    <xf numFmtId="0" fontId="3" fillId="2" borderId="10" xfId="47" applyFont="1" applyFill="1" applyBorder="1" applyAlignment="1">
      <alignment horizontal="center" vertical="center" wrapText="1"/>
    </xf>
    <xf numFmtId="31" fontId="3" fillId="2" borderId="2" xfId="54" applyNumberFormat="1" applyFont="1" applyFill="1" applyBorder="1" applyAlignment="1">
      <alignment horizontal="center" vertical="center" wrapText="1"/>
    </xf>
    <xf numFmtId="0" fontId="8" fillId="0" borderId="0" xfId="56" applyFont="1" applyFill="1" applyBorder="1" applyAlignment="1"/>
    <xf numFmtId="0" fontId="8" fillId="0" borderId="0" xfId="56" applyFont="1" applyFill="1" applyBorder="1" applyAlignment="1">
      <alignment horizontal="left" vertical="center"/>
    </xf>
    <xf numFmtId="0" fontId="8" fillId="0" borderId="0" xfId="56" applyFont="1" applyFill="1" applyBorder="1" applyAlignment="1">
      <alignment horizontal="center" vertical="center"/>
    </xf>
    <xf numFmtId="0" fontId="8" fillId="0" borderId="0" xfId="56" applyFont="1" applyFill="1" applyBorder="1" applyAlignment="1">
      <alignment horizontal="center" vertical="center" wrapText="1"/>
    </xf>
    <xf numFmtId="0" fontId="8" fillId="0" borderId="0" xfId="56" applyFont="1" applyFill="1" applyBorder="1" applyAlignment="1">
      <alignment vertical="center"/>
    </xf>
    <xf numFmtId="0" fontId="1" fillId="0" borderId="0" xfId="56" applyFont="1" applyFill="1" applyBorder="1" applyAlignment="1">
      <alignment horizontal="center" vertical="center"/>
    </xf>
    <xf numFmtId="0" fontId="2" fillId="0" borderId="0" xfId="56" applyFont="1" applyFill="1" applyBorder="1" applyAlignment="1">
      <alignment horizontal="center" vertical="center"/>
    </xf>
    <xf numFmtId="0" fontId="3" fillId="0" borderId="1" xfId="56" applyFont="1" applyFill="1" applyBorder="1" applyAlignment="1">
      <alignment vertical="center"/>
    </xf>
    <xf numFmtId="0" fontId="3" fillId="0" borderId="1" xfId="56" applyFont="1" applyFill="1" applyBorder="1" applyAlignment="1">
      <alignment vertical="center" wrapText="1"/>
    </xf>
    <xf numFmtId="0" fontId="4" fillId="0" borderId="2" xfId="56" applyNumberFormat="1" applyFont="1" applyFill="1" applyBorder="1" applyAlignment="1">
      <alignment horizontal="center" vertical="center" textRotation="255" wrapText="1"/>
    </xf>
    <xf numFmtId="0" fontId="3" fillId="0" borderId="3" xfId="56" applyFont="1" applyFill="1" applyBorder="1" applyAlignment="1">
      <alignment horizontal="center" vertical="center" wrapText="1"/>
    </xf>
    <xf numFmtId="0" fontId="3" fillId="0" borderId="4" xfId="56" applyFont="1" applyFill="1" applyBorder="1" applyAlignment="1">
      <alignment horizontal="center" vertical="center" wrapText="1"/>
    </xf>
    <xf numFmtId="0" fontId="3" fillId="0" borderId="2" xfId="56" applyFont="1" applyFill="1" applyBorder="1" applyAlignment="1">
      <alignment horizontal="center" vertical="center" wrapText="1"/>
    </xf>
    <xf numFmtId="0" fontId="3" fillId="0" borderId="2" xfId="56" applyFont="1" applyFill="1" applyBorder="1" applyAlignment="1">
      <alignment horizontal="left" vertical="center" wrapText="1"/>
    </xf>
    <xf numFmtId="0" fontId="3" fillId="0" borderId="5" xfId="56" applyFont="1" applyFill="1" applyBorder="1" applyAlignment="1">
      <alignment horizontal="center" vertical="center" wrapText="1"/>
    </xf>
    <xf numFmtId="0" fontId="3" fillId="0" borderId="6" xfId="56" applyFont="1" applyFill="1" applyBorder="1" applyAlignment="1">
      <alignment horizontal="center" vertical="center" wrapText="1"/>
    </xf>
    <xf numFmtId="0" fontId="5" fillId="0" borderId="2" xfId="56" applyFont="1" applyFill="1" applyBorder="1" applyAlignment="1">
      <alignment horizontal="center" vertical="center" wrapText="1"/>
    </xf>
    <xf numFmtId="0" fontId="3" fillId="0" borderId="7" xfId="56" applyFont="1" applyFill="1" applyBorder="1" applyAlignment="1">
      <alignment horizontal="center" vertical="center" wrapText="1"/>
    </xf>
    <xf numFmtId="0" fontId="3" fillId="0" borderId="8" xfId="56" applyFont="1" applyFill="1" applyBorder="1" applyAlignment="1">
      <alignment horizontal="center" vertical="center" wrapText="1"/>
    </xf>
    <xf numFmtId="0" fontId="3" fillId="0" borderId="9" xfId="56" applyFont="1" applyFill="1" applyBorder="1" applyAlignment="1">
      <alignment horizontal="center" vertical="center" wrapText="1"/>
    </xf>
    <xf numFmtId="0" fontId="3" fillId="0" borderId="10" xfId="56" applyFont="1" applyFill="1" applyBorder="1" applyAlignment="1">
      <alignment horizontal="center" vertical="center" wrapText="1"/>
    </xf>
    <xf numFmtId="0" fontId="6" fillId="0" borderId="2" xfId="56" applyFont="1" applyFill="1" applyBorder="1" applyAlignment="1">
      <alignment horizontal="center" vertical="center" wrapText="1"/>
    </xf>
    <xf numFmtId="0" fontId="4" fillId="0" borderId="2" xfId="56" applyFont="1" applyFill="1" applyBorder="1" applyAlignment="1">
      <alignment horizontal="center" vertical="center" wrapText="1"/>
    </xf>
    <xf numFmtId="0" fontId="4" fillId="0" borderId="5" xfId="56" applyFont="1" applyFill="1" applyBorder="1" applyAlignment="1">
      <alignment horizontal="center" vertical="center" wrapText="1"/>
    </xf>
    <xf numFmtId="0" fontId="4" fillId="0" borderId="6" xfId="56" applyFont="1" applyFill="1" applyBorder="1" applyAlignment="1">
      <alignment horizontal="center" vertical="center" wrapText="1"/>
    </xf>
    <xf numFmtId="0" fontId="7" fillId="0" borderId="2" xfId="56" applyFont="1" applyFill="1" applyBorder="1" applyAlignment="1">
      <alignment horizontal="center" vertical="center" wrapText="1"/>
    </xf>
    <xf numFmtId="0" fontId="4" fillId="0" borderId="7" xfId="56" applyFont="1" applyFill="1" applyBorder="1" applyAlignment="1">
      <alignment horizontal="center" vertical="center" wrapText="1"/>
    </xf>
    <xf numFmtId="0" fontId="4" fillId="0" borderId="8" xfId="56" applyFont="1" applyFill="1" applyBorder="1" applyAlignment="1">
      <alignment horizontal="center" vertical="center" wrapText="1"/>
    </xf>
    <xf numFmtId="0" fontId="8" fillId="0" borderId="2" xfId="56" applyFont="1" applyFill="1" applyBorder="1" applyAlignment="1">
      <alignment horizontal="left" vertical="center"/>
    </xf>
    <xf numFmtId="0" fontId="4" fillId="0" borderId="12" xfId="56" applyNumberFormat="1" applyFont="1" applyFill="1" applyBorder="1" applyAlignment="1">
      <alignment horizontal="center" vertical="center" textRotation="255" wrapText="1"/>
    </xf>
    <xf numFmtId="0" fontId="3" fillId="0" borderId="2" xfId="56" applyFont="1" applyFill="1" applyBorder="1" applyAlignment="1">
      <alignment vertical="center" wrapText="1"/>
    </xf>
    <xf numFmtId="0" fontId="4" fillId="0" borderId="13" xfId="56" applyNumberFormat="1" applyFont="1" applyFill="1" applyBorder="1" applyAlignment="1">
      <alignment horizontal="center" vertical="center" textRotation="255" wrapText="1"/>
    </xf>
    <xf numFmtId="0" fontId="3" fillId="0" borderId="12" xfId="56" applyFont="1" applyFill="1" applyBorder="1" applyAlignment="1">
      <alignment horizontal="center" vertical="center" wrapText="1"/>
    </xf>
    <xf numFmtId="0" fontId="3" fillId="0" borderId="13" xfId="56" applyFont="1" applyFill="1" applyBorder="1" applyAlignment="1">
      <alignment horizontal="center" vertical="center" wrapText="1"/>
    </xf>
    <xf numFmtId="0" fontId="3" fillId="0" borderId="11" xfId="56" applyFont="1" applyFill="1" applyBorder="1" applyAlignment="1">
      <alignment horizontal="center" vertical="center" wrapText="1"/>
    </xf>
    <xf numFmtId="0" fontId="6" fillId="0" borderId="3" xfId="56" applyFont="1" applyFill="1" applyBorder="1" applyAlignment="1">
      <alignment horizontal="center" vertical="center" wrapText="1"/>
    </xf>
    <xf numFmtId="0" fontId="3" fillId="0" borderId="1" xfId="56" applyFont="1" applyFill="1" applyBorder="1" applyAlignment="1">
      <alignment horizontal="center" vertical="center" wrapText="1"/>
    </xf>
    <xf numFmtId="0" fontId="3" fillId="0" borderId="0" xfId="56" applyFont="1" applyFill="1" applyBorder="1" applyAlignment="1">
      <alignment horizontal="center" vertical="center" wrapText="1"/>
    </xf>
    <xf numFmtId="0" fontId="3" fillId="0" borderId="14" xfId="56" applyFont="1" applyFill="1" applyBorder="1" applyAlignment="1">
      <alignment horizontal="center" vertical="center" wrapText="1"/>
    </xf>
    <xf numFmtId="0" fontId="3" fillId="0" borderId="3" xfId="56" applyFont="1" applyFill="1" applyBorder="1" applyAlignment="1">
      <alignment horizontal="center" wrapText="1"/>
    </xf>
    <xf numFmtId="0" fontId="3" fillId="0" borderId="14" xfId="56" applyFont="1" applyFill="1" applyBorder="1" applyAlignment="1">
      <alignment horizontal="center" wrapText="1"/>
    </xf>
    <xf numFmtId="0" fontId="6" fillId="0" borderId="0" xfId="56" applyFont="1" applyFill="1" applyBorder="1" applyAlignment="1">
      <alignment vertical="center"/>
    </xf>
    <xf numFmtId="0" fontId="6" fillId="0" borderId="0" xfId="56" applyFont="1" applyFill="1" applyBorder="1" applyAlignment="1">
      <alignment horizontal="center" vertical="center"/>
    </xf>
    <xf numFmtId="0" fontId="6" fillId="0" borderId="0" xfId="56" applyFont="1" applyFill="1" applyBorder="1" applyAlignment="1">
      <alignment horizontal="left" vertical="center"/>
    </xf>
    <xf numFmtId="0" fontId="3" fillId="0" borderId="1" xfId="56" applyFont="1" applyFill="1" applyBorder="1" applyAlignment="1">
      <alignment horizontal="left" vertical="center" wrapText="1"/>
    </xf>
    <xf numFmtId="0" fontId="6" fillId="0" borderId="14" xfId="56" applyFont="1" applyFill="1" applyBorder="1" applyAlignment="1">
      <alignment horizontal="center" vertical="center" wrapText="1"/>
    </xf>
    <xf numFmtId="0" fontId="6" fillId="0" borderId="4" xfId="56" applyFont="1" applyFill="1" applyBorder="1" applyAlignment="1">
      <alignment horizontal="center" vertical="center" wrapText="1"/>
    </xf>
    <xf numFmtId="9" fontId="6" fillId="0" borderId="3" xfId="14" applyNumberFormat="1" applyFont="1" applyBorder="1" applyAlignment="1">
      <alignment horizontal="center" vertical="center" wrapText="1"/>
    </xf>
    <xf numFmtId="9" fontId="6" fillId="0" borderId="4" xfId="14" applyNumberFormat="1" applyFont="1" applyBorder="1" applyAlignment="1">
      <alignment horizontal="center" vertical="center" wrapText="1"/>
    </xf>
    <xf numFmtId="9" fontId="6" fillId="0" borderId="3" xfId="56" applyNumberFormat="1" applyFont="1" applyFill="1" applyBorder="1" applyAlignment="1">
      <alignment horizontal="center" vertical="center" wrapText="1"/>
    </xf>
    <xf numFmtId="9" fontId="6" fillId="0" borderId="4" xfId="56" applyNumberFormat="1" applyFont="1" applyFill="1" applyBorder="1" applyAlignment="1">
      <alignment horizontal="center" vertical="center" wrapText="1"/>
    </xf>
    <xf numFmtId="0" fontId="3" fillId="0" borderId="4" xfId="56" applyFont="1" applyFill="1" applyBorder="1" applyAlignment="1">
      <alignment horizontal="center" wrapText="1"/>
    </xf>
    <xf numFmtId="0" fontId="8" fillId="0" borderId="0" xfId="55" applyFont="1" applyFill="1" applyBorder="1" applyAlignment="1"/>
    <xf numFmtId="0" fontId="8" fillId="0" borderId="0" xfId="55" applyFont="1" applyFill="1" applyBorder="1" applyAlignment="1">
      <alignment horizontal="left" vertical="center"/>
    </xf>
    <xf numFmtId="0" fontId="1" fillId="0" borderId="0" xfId="20" applyFont="1" applyBorder="1" applyAlignment="1">
      <alignment horizontal="center" vertical="center"/>
    </xf>
    <xf numFmtId="0" fontId="2" fillId="0" borderId="0" xfId="20" applyFont="1" applyBorder="1" applyAlignment="1">
      <alignment horizontal="center" vertical="center"/>
    </xf>
    <xf numFmtId="0" fontId="3" fillId="0" borderId="1" xfId="20" applyFont="1" applyBorder="1" applyAlignment="1">
      <alignment horizontal="center" vertical="center" wrapText="1"/>
    </xf>
    <xf numFmtId="0" fontId="3" fillId="0" borderId="1" xfId="20" applyFont="1" applyBorder="1" applyAlignment="1">
      <alignment vertical="center" wrapText="1"/>
    </xf>
    <xf numFmtId="0" fontId="4" fillId="0" borderId="2" xfId="20" applyNumberFormat="1" applyFont="1" applyFill="1" applyBorder="1" applyAlignment="1">
      <alignment horizontal="center" vertical="center" textRotation="255" wrapText="1"/>
    </xf>
    <xf numFmtId="0" fontId="3" fillId="0" borderId="3" xfId="20" applyFont="1" applyFill="1" applyBorder="1" applyAlignment="1">
      <alignment horizontal="center" vertical="center" wrapText="1"/>
    </xf>
    <xf numFmtId="0" fontId="3" fillId="0" borderId="4" xfId="20" applyFont="1" applyFill="1" applyBorder="1" applyAlignment="1">
      <alignment horizontal="center" vertical="center" wrapText="1"/>
    </xf>
    <xf numFmtId="49" fontId="3" fillId="0" borderId="2" xfId="20" applyNumberFormat="1" applyFont="1" applyFill="1" applyBorder="1" applyAlignment="1">
      <alignment horizontal="left" vertical="center" wrapText="1"/>
    </xf>
    <xf numFmtId="0" fontId="3" fillId="0" borderId="2" xfId="20" applyFont="1" applyFill="1" applyBorder="1" applyAlignment="1">
      <alignment horizontal="left" vertical="center" wrapText="1"/>
    </xf>
    <xf numFmtId="0" fontId="3" fillId="0" borderId="3" xfId="20" applyNumberFormat="1" applyFont="1" applyFill="1" applyBorder="1" applyAlignment="1">
      <alignment horizontal="center" vertical="center" wrapText="1"/>
    </xf>
    <xf numFmtId="0" fontId="3" fillId="0" borderId="14" xfId="20" applyNumberFormat="1" applyFont="1" applyFill="1" applyBorder="1" applyAlignment="1">
      <alignment horizontal="center" vertical="center" wrapText="1"/>
    </xf>
    <xf numFmtId="0" fontId="3" fillId="0" borderId="4" xfId="20" applyNumberFormat="1" applyFont="1" applyFill="1" applyBorder="1" applyAlignment="1">
      <alignment horizontal="center" vertical="center" wrapText="1"/>
    </xf>
    <xf numFmtId="0" fontId="3" fillId="0" borderId="2" xfId="20" applyFont="1" applyFill="1" applyBorder="1" applyAlignment="1">
      <alignment horizontal="center" vertical="center" wrapText="1"/>
    </xf>
    <xf numFmtId="49" fontId="3" fillId="0" borderId="2" xfId="20" applyNumberFormat="1" applyFont="1" applyFill="1" applyBorder="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2" xfId="20" applyFont="1" applyBorder="1" applyAlignment="1">
      <alignment horizontal="center" vertical="center" wrapText="1"/>
    </xf>
    <xf numFmtId="49" fontId="3" fillId="0" borderId="3" xfId="20" applyNumberFormat="1" applyFont="1" applyFill="1" applyBorder="1" applyAlignment="1">
      <alignment horizontal="left" vertical="center" wrapText="1"/>
    </xf>
    <xf numFmtId="0" fontId="3" fillId="0" borderId="14" xfId="20" applyFont="1" applyFill="1" applyBorder="1" applyAlignment="1">
      <alignment horizontal="left"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5" fillId="0" borderId="2"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4" fontId="3" fillId="0" borderId="2" xfId="20" applyNumberFormat="1" applyFont="1" applyFill="1" applyBorder="1" applyAlignment="1">
      <alignment horizontal="center" vertical="center" wrapText="1"/>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0" fontId="6" fillId="0" borderId="2" xfId="20" applyFont="1" applyBorder="1" applyAlignment="1">
      <alignment horizontal="center" vertical="center" wrapText="1"/>
    </xf>
    <xf numFmtId="0" fontId="3" fillId="0" borderId="2" xfId="20" applyFont="1" applyBorder="1" applyAlignment="1">
      <alignment horizontal="left" vertical="center" wrapText="1"/>
    </xf>
    <xf numFmtId="0" fontId="4" fillId="0" borderId="2" xfId="20" applyFont="1" applyFill="1" applyBorder="1" applyAlignment="1">
      <alignment horizontal="center" vertical="center" wrapText="1"/>
    </xf>
    <xf numFmtId="0" fontId="4" fillId="0" borderId="5" xfId="20" applyFont="1" applyBorder="1" applyAlignment="1">
      <alignment horizontal="center" vertical="center" wrapText="1"/>
    </xf>
    <xf numFmtId="0" fontId="4" fillId="0" borderId="6" xfId="20" applyFont="1" applyBorder="1" applyAlignment="1">
      <alignment horizontal="center" vertical="center" wrapText="1"/>
    </xf>
    <xf numFmtId="0" fontId="7" fillId="0" borderId="2"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8" xfId="20" applyFont="1" applyBorder="1" applyAlignment="1">
      <alignment horizontal="center" vertical="center" wrapText="1"/>
    </xf>
    <xf numFmtId="49" fontId="8" fillId="0" borderId="5" xfId="20" applyNumberFormat="1" applyFont="1" applyFill="1" applyBorder="1" applyAlignment="1">
      <alignment horizontal="center" vertical="center"/>
    </xf>
    <xf numFmtId="49" fontId="8" fillId="0" borderId="11" xfId="20" applyNumberFormat="1" applyFont="1" applyFill="1" applyBorder="1" applyAlignment="1">
      <alignment horizontal="center" vertical="center"/>
    </xf>
    <xf numFmtId="49" fontId="8" fillId="0" borderId="6" xfId="20" applyNumberFormat="1" applyFont="1" applyFill="1" applyBorder="1" applyAlignment="1">
      <alignment horizontal="center" vertical="center"/>
    </xf>
    <xf numFmtId="49" fontId="3" fillId="0" borderId="5" xfId="20" applyNumberFormat="1" applyFont="1" applyFill="1" applyBorder="1" applyAlignment="1">
      <alignment horizontal="center" vertical="center" wrapText="1"/>
    </xf>
    <xf numFmtId="0" fontId="8" fillId="0" borderId="7" xfId="20" applyFont="1" applyBorder="1" applyAlignment="1">
      <alignment horizontal="center" vertical="center"/>
    </xf>
    <xf numFmtId="0" fontId="8" fillId="0" borderId="0" xfId="20" applyFont="1" applyBorder="1" applyAlignment="1">
      <alignment horizontal="center" vertical="center"/>
    </xf>
    <xf numFmtId="0" fontId="8" fillId="0" borderId="8" xfId="20" applyFont="1" applyBorder="1" applyAlignment="1">
      <alignment horizontal="center" vertical="center"/>
    </xf>
    <xf numFmtId="0" fontId="3" fillId="0" borderId="7" xfId="20" applyFont="1" applyBorder="1" applyAlignment="1">
      <alignment vertical="center" wrapText="1"/>
    </xf>
    <xf numFmtId="0" fontId="8" fillId="0" borderId="9" xfId="20" applyFont="1" applyBorder="1" applyAlignment="1">
      <alignment horizontal="center" vertical="center"/>
    </xf>
    <xf numFmtId="0" fontId="8" fillId="0" borderId="1" xfId="20" applyFont="1" applyBorder="1" applyAlignment="1">
      <alignment horizontal="center" vertical="center"/>
    </xf>
    <xf numFmtId="0" fontId="8" fillId="0" borderId="10" xfId="20" applyFont="1" applyBorder="1" applyAlignment="1">
      <alignment horizontal="center" vertical="center"/>
    </xf>
    <xf numFmtId="0" fontId="3" fillId="0" borderId="9" xfId="20" applyFont="1" applyBorder="1" applyAlignment="1">
      <alignment vertical="center" wrapText="1"/>
    </xf>
    <xf numFmtId="0" fontId="4" fillId="0" borderId="12" xfId="20" applyNumberFormat="1" applyFont="1" applyFill="1" applyBorder="1" applyAlignment="1">
      <alignment horizontal="center" vertical="center" textRotation="255" wrapText="1"/>
    </xf>
    <xf numFmtId="0" fontId="3" fillId="0" borderId="2" xfId="20" applyFont="1" applyFill="1" applyBorder="1" applyAlignment="1">
      <alignment vertical="center" wrapText="1"/>
    </xf>
    <xf numFmtId="0" fontId="4" fillId="0" borderId="13" xfId="20" applyNumberFormat="1" applyFont="1" applyFill="1" applyBorder="1" applyAlignment="1">
      <alignment horizontal="center" vertical="center" textRotation="255"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49" fontId="3" fillId="2" borderId="3" xfId="20" applyNumberFormat="1" applyFont="1" applyFill="1" applyBorder="1" applyAlignment="1">
      <alignment horizontal="left" vertical="center" wrapText="1"/>
    </xf>
    <xf numFmtId="49" fontId="3" fillId="2" borderId="2" xfId="20" applyNumberFormat="1" applyFont="1" applyFill="1" applyBorder="1" applyAlignment="1">
      <alignment horizontal="left" vertical="center" wrapText="1"/>
    </xf>
    <xf numFmtId="49" fontId="3" fillId="2" borderId="3" xfId="20" applyNumberFormat="1" applyFont="1" applyFill="1" applyBorder="1" applyAlignment="1">
      <alignment vertical="center" wrapText="1"/>
    </xf>
    <xf numFmtId="0" fontId="3" fillId="0" borderId="11" xfId="20" applyFont="1" applyBorder="1" applyAlignment="1">
      <alignment horizontal="center" vertical="center" wrapText="1"/>
    </xf>
    <xf numFmtId="49" fontId="3" fillId="2" borderId="5" xfId="20" applyNumberFormat="1" applyFont="1" applyFill="1" applyBorder="1" applyAlignment="1">
      <alignment vertical="center" wrapText="1"/>
    </xf>
    <xf numFmtId="49" fontId="3" fillId="2" borderId="9" xfId="20" applyNumberFormat="1" applyFont="1" applyFill="1" applyBorder="1" applyAlignment="1">
      <alignment vertical="center" wrapText="1"/>
    </xf>
    <xf numFmtId="0" fontId="3" fillId="2" borderId="2" xfId="20" applyFont="1" applyFill="1" applyBorder="1" applyAlignment="1">
      <alignment horizontal="center" vertical="center" wrapText="1"/>
    </xf>
    <xf numFmtId="49" fontId="3" fillId="2" borderId="5" xfId="20" applyNumberFormat="1" applyFont="1" applyFill="1" applyBorder="1" applyAlignment="1">
      <alignment horizontal="left" vertical="center" wrapText="1"/>
    </xf>
    <xf numFmtId="49" fontId="3" fillId="2" borderId="9" xfId="20" applyNumberFormat="1" applyFont="1" applyFill="1" applyBorder="1" applyAlignment="1">
      <alignment horizontal="left" vertical="center" wrapText="1"/>
    </xf>
    <xf numFmtId="49" fontId="3" fillId="0" borderId="3" xfId="20" applyNumberFormat="1" applyFont="1" applyFill="1" applyBorder="1" applyAlignment="1">
      <alignment horizontal="center" vertical="center" wrapText="1"/>
    </xf>
    <xf numFmtId="0" fontId="3" fillId="0" borderId="14" xfId="20" applyFont="1" applyFill="1" applyBorder="1" applyAlignment="1">
      <alignment horizontal="center" vertical="center" wrapText="1"/>
    </xf>
    <xf numFmtId="0" fontId="4" fillId="0" borderId="2" xfId="20" applyFont="1" applyBorder="1" applyAlignment="1">
      <alignment horizontal="center" vertical="center" wrapText="1"/>
    </xf>
    <xf numFmtId="0" fontId="3" fillId="0" borderId="3" xfId="20" applyFont="1" applyBorder="1" applyAlignment="1">
      <alignment horizontal="center" wrapText="1"/>
    </xf>
    <xf numFmtId="0" fontId="3" fillId="0" borderId="14" xfId="20" applyFont="1" applyBorder="1" applyAlignment="1">
      <alignment horizontal="center" wrapText="1"/>
    </xf>
    <xf numFmtId="0" fontId="3" fillId="0" borderId="1" xfId="20" applyFont="1" applyBorder="1" applyAlignment="1">
      <alignment horizontal="left" vertical="center" wrapText="1"/>
    </xf>
    <xf numFmtId="0" fontId="3" fillId="0" borderId="4" xfId="20" applyFont="1" applyFill="1" applyBorder="1" applyAlignment="1">
      <alignment horizontal="left" vertical="center" wrapText="1"/>
    </xf>
    <xf numFmtId="49" fontId="3" fillId="0" borderId="11" xfId="20" applyNumberFormat="1" applyFont="1" applyFill="1" applyBorder="1" applyAlignment="1">
      <alignment horizontal="center" vertical="center" wrapText="1"/>
    </xf>
    <xf numFmtId="49" fontId="3" fillId="0" borderId="6" xfId="20" applyNumberFormat="1" applyFont="1" applyFill="1" applyBorder="1" applyAlignment="1">
      <alignment horizontal="center" vertical="center" wrapText="1"/>
    </xf>
    <xf numFmtId="57" fontId="3" fillId="0" borderId="0" xfId="20" applyNumberFormat="1" applyFont="1" applyBorder="1" applyAlignment="1">
      <alignment vertical="center" wrapText="1"/>
    </xf>
    <xf numFmtId="0" fontId="3" fillId="0" borderId="8" xfId="20" applyFont="1" applyBorder="1" applyAlignment="1">
      <alignment vertical="center" wrapText="1"/>
    </xf>
    <xf numFmtId="57" fontId="3" fillId="0" borderId="7" xfId="20" applyNumberFormat="1" applyFont="1" applyBorder="1" applyAlignment="1">
      <alignment horizontal="center" vertical="center" wrapText="1"/>
    </xf>
    <xf numFmtId="57" fontId="3" fillId="0" borderId="0" xfId="20" applyNumberFormat="1" applyFont="1" applyBorder="1" applyAlignment="1">
      <alignment horizontal="center" vertical="center" wrapText="1"/>
    </xf>
    <xf numFmtId="57" fontId="3" fillId="0" borderId="8" xfId="20" applyNumberFormat="1" applyFont="1" applyBorder="1" applyAlignment="1">
      <alignment horizontal="center" vertical="center" wrapText="1"/>
    </xf>
    <xf numFmtId="57" fontId="3" fillId="0" borderId="1" xfId="20" applyNumberFormat="1" applyFont="1" applyBorder="1" applyAlignment="1">
      <alignment vertical="center" wrapText="1"/>
    </xf>
    <xf numFmtId="0" fontId="3" fillId="0" borderId="10" xfId="20" applyFont="1" applyBorder="1" applyAlignment="1">
      <alignment vertical="center" wrapText="1"/>
    </xf>
    <xf numFmtId="0" fontId="3" fillId="2" borderId="14" xfId="20" applyFont="1" applyFill="1" applyBorder="1" applyAlignment="1">
      <alignment horizontal="left" vertical="center" wrapText="1"/>
    </xf>
    <xf numFmtId="0" fontId="3" fillId="2" borderId="4" xfId="20" applyFont="1" applyFill="1" applyBorder="1" applyAlignment="1">
      <alignment horizontal="left" vertical="center" wrapText="1"/>
    </xf>
    <xf numFmtId="0" fontId="3" fillId="2" borderId="3" xfId="20" applyFont="1" applyFill="1" applyBorder="1" applyAlignment="1">
      <alignment horizontal="left" vertical="center" wrapText="1"/>
    </xf>
    <xf numFmtId="0" fontId="3" fillId="2" borderId="2" xfId="20" applyFont="1" applyFill="1" applyBorder="1" applyAlignment="1">
      <alignment horizontal="left" vertical="center" wrapText="1"/>
    </xf>
    <xf numFmtId="0" fontId="3" fillId="2" borderId="14" xfId="20" applyFont="1" applyFill="1" applyBorder="1" applyAlignment="1">
      <alignment vertical="center" wrapText="1"/>
    </xf>
    <xf numFmtId="0" fontId="3" fillId="2" borderId="4" xfId="20" applyFont="1" applyFill="1" applyBorder="1" applyAlignment="1">
      <alignment vertical="center" wrapText="1"/>
    </xf>
    <xf numFmtId="0" fontId="3" fillId="2" borderId="2" xfId="20" applyFont="1" applyFill="1" applyBorder="1" applyAlignment="1">
      <alignment vertical="center" wrapText="1"/>
    </xf>
    <xf numFmtId="49" fontId="3" fillId="2" borderId="11" xfId="20" applyNumberFormat="1" applyFont="1" applyFill="1" applyBorder="1" applyAlignment="1">
      <alignment vertical="center" wrapText="1"/>
    </xf>
    <xf numFmtId="49" fontId="3" fillId="2" borderId="6" xfId="20" applyNumberFormat="1" applyFont="1" applyFill="1" applyBorder="1" applyAlignment="1">
      <alignment vertical="center" wrapText="1"/>
    </xf>
    <xf numFmtId="0" fontId="3" fillId="2" borderId="5" xfId="20" applyFont="1" applyFill="1" applyBorder="1" applyAlignment="1">
      <alignment vertical="center" wrapText="1"/>
    </xf>
    <xf numFmtId="0" fontId="3" fillId="2" borderId="6" xfId="20" applyFont="1" applyFill="1" applyBorder="1" applyAlignment="1">
      <alignment vertical="center" wrapText="1"/>
    </xf>
    <xf numFmtId="49" fontId="3" fillId="2" borderId="1" xfId="20" applyNumberFormat="1" applyFont="1" applyFill="1" applyBorder="1" applyAlignment="1">
      <alignment vertical="center" wrapText="1"/>
    </xf>
    <xf numFmtId="49" fontId="3" fillId="2" borderId="10" xfId="20" applyNumberFormat="1" applyFont="1" applyFill="1" applyBorder="1" applyAlignment="1">
      <alignment vertical="center" wrapText="1"/>
    </xf>
    <xf numFmtId="0" fontId="3" fillId="2" borderId="9" xfId="20" applyFont="1" applyFill="1" applyBorder="1" applyAlignment="1">
      <alignment vertical="center" wrapText="1"/>
    </xf>
    <xf numFmtId="0" fontId="3" fillId="2" borderId="10" xfId="20" applyFont="1" applyFill="1" applyBorder="1" applyAlignment="1">
      <alignment vertical="center" wrapText="1"/>
    </xf>
    <xf numFmtId="0" fontId="3" fillId="2" borderId="3" xfId="20" applyFont="1" applyFill="1" applyBorder="1" applyAlignment="1">
      <alignment horizontal="left" vertical="top" wrapText="1"/>
    </xf>
    <xf numFmtId="0" fontId="3" fillId="2" borderId="4" xfId="20" applyFont="1" applyFill="1" applyBorder="1" applyAlignment="1">
      <alignment horizontal="left" vertical="top" wrapText="1"/>
    </xf>
    <xf numFmtId="49" fontId="3" fillId="2" borderId="11" xfId="20" applyNumberFormat="1" applyFont="1" applyFill="1" applyBorder="1" applyAlignment="1">
      <alignment horizontal="left" vertical="center" wrapText="1"/>
    </xf>
    <xf numFmtId="49" fontId="3" fillId="2" borderId="6" xfId="20" applyNumberFormat="1" applyFont="1" applyFill="1" applyBorder="1" applyAlignment="1">
      <alignment horizontal="left" vertical="center" wrapText="1"/>
    </xf>
    <xf numFmtId="9" fontId="3" fillId="2" borderId="5" xfId="20" applyNumberFormat="1" applyFont="1" applyFill="1" applyBorder="1" applyAlignment="1">
      <alignment horizontal="left" vertical="center" wrapText="1"/>
    </xf>
    <xf numFmtId="0" fontId="3" fillId="2" borderId="6" xfId="20" applyFont="1" applyFill="1" applyBorder="1" applyAlignment="1">
      <alignment horizontal="left" vertical="center" wrapText="1"/>
    </xf>
    <xf numFmtId="49" fontId="3" fillId="2" borderId="1" xfId="20" applyNumberFormat="1" applyFont="1" applyFill="1" applyBorder="1" applyAlignment="1">
      <alignment horizontal="left" vertical="center" wrapText="1"/>
    </xf>
    <xf numFmtId="49" fontId="3" fillId="2" borderId="10" xfId="20" applyNumberFormat="1" applyFont="1" applyFill="1" applyBorder="1" applyAlignment="1">
      <alignment horizontal="left" vertical="center" wrapText="1"/>
    </xf>
    <xf numFmtId="0" fontId="3" fillId="2" borderId="9" xfId="20" applyFont="1" applyFill="1" applyBorder="1" applyAlignment="1">
      <alignment horizontal="left" vertical="center" wrapText="1"/>
    </xf>
    <xf numFmtId="0" fontId="3" fillId="2" borderId="10" xfId="20" applyFont="1" applyFill="1" applyBorder="1" applyAlignment="1">
      <alignment horizontal="left" vertical="center" wrapText="1"/>
    </xf>
    <xf numFmtId="0" fontId="3" fillId="0" borderId="4" xfId="20" applyFont="1" applyBorder="1" applyAlignment="1">
      <alignment horizontal="center" wrapText="1"/>
    </xf>
    <xf numFmtId="0" fontId="0" fillId="0" borderId="0" xfId="0" applyFont="1" applyFill="1" applyAlignment="1"/>
    <xf numFmtId="0" fontId="0" fillId="2" borderId="0" xfId="0" applyFont="1" applyFill="1" applyAlignment="1"/>
    <xf numFmtId="0" fontId="4" fillId="2" borderId="2" xfId="20" applyNumberFormat="1" applyFont="1" applyFill="1" applyBorder="1" applyAlignment="1">
      <alignment horizontal="center" vertical="center" textRotation="255" wrapText="1"/>
    </xf>
    <xf numFmtId="0" fontId="3" fillId="2" borderId="3" xfId="20" applyFont="1" applyFill="1" applyBorder="1" applyAlignment="1">
      <alignment horizontal="center" vertical="center" wrapText="1"/>
    </xf>
    <xf numFmtId="0" fontId="3" fillId="2" borderId="4" xfId="20" applyFont="1" applyFill="1" applyBorder="1" applyAlignment="1">
      <alignment horizontal="center" vertical="center" wrapText="1"/>
    </xf>
    <xf numFmtId="0" fontId="3" fillId="2" borderId="3" xfId="20" applyNumberFormat="1" applyFont="1" applyFill="1" applyBorder="1" applyAlignment="1">
      <alignment horizontal="center" vertical="center" wrapText="1"/>
    </xf>
    <xf numFmtId="0" fontId="3" fillId="2" borderId="14" xfId="20" applyNumberFormat="1" applyFont="1" applyFill="1" applyBorder="1" applyAlignment="1">
      <alignment horizontal="center" vertical="center" wrapText="1"/>
    </xf>
    <xf numFmtId="0" fontId="3" fillId="2" borderId="4" xfId="20" applyNumberFormat="1" applyFont="1" applyFill="1" applyBorder="1" applyAlignment="1">
      <alignment horizontal="center" vertical="center" wrapText="1"/>
    </xf>
    <xf numFmtId="49" fontId="3" fillId="2" borderId="2" xfId="20" applyNumberFormat="1" applyFont="1" applyFill="1" applyBorder="1" applyAlignment="1">
      <alignment horizontal="center" vertical="center" wrapText="1"/>
    </xf>
    <xf numFmtId="0" fontId="3" fillId="2" borderId="5" xfId="20" applyFont="1" applyFill="1" applyBorder="1" applyAlignment="1">
      <alignment horizontal="center" vertical="center" wrapText="1"/>
    </xf>
    <xf numFmtId="0" fontId="3" fillId="2" borderId="6" xfId="20" applyFont="1" applyFill="1" applyBorder="1" applyAlignment="1">
      <alignment horizontal="center" vertical="center" wrapText="1"/>
    </xf>
    <xf numFmtId="0" fontId="5" fillId="2" borderId="2" xfId="20" applyFont="1" applyFill="1" applyBorder="1" applyAlignment="1">
      <alignment horizontal="center" vertical="center" wrapText="1"/>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4" fontId="3" fillId="2" borderId="2" xfId="20" applyNumberFormat="1" applyFont="1" applyFill="1" applyBorder="1" applyAlignment="1">
      <alignment horizontal="center" vertical="center" wrapText="1"/>
    </xf>
    <xf numFmtId="0" fontId="3" fillId="2" borderId="9" xfId="20" applyFont="1" applyFill="1" applyBorder="1" applyAlignment="1">
      <alignment horizontal="center" vertical="center" wrapText="1"/>
    </xf>
    <xf numFmtId="0" fontId="3" fillId="2" borderId="10" xfId="20" applyFont="1" applyFill="1" applyBorder="1" applyAlignment="1">
      <alignment horizontal="center" vertical="center" wrapText="1"/>
    </xf>
    <xf numFmtId="0" fontId="6" fillId="2" borderId="2" xfId="20" applyFont="1" applyFill="1" applyBorder="1" applyAlignment="1">
      <alignment horizontal="center" vertical="center" wrapText="1"/>
    </xf>
    <xf numFmtId="0" fontId="4" fillId="2" borderId="2" xfId="20" applyFont="1" applyFill="1" applyBorder="1" applyAlignment="1">
      <alignment horizontal="center" vertical="center" wrapText="1"/>
    </xf>
    <xf numFmtId="0" fontId="4" fillId="2" borderId="5" xfId="20" applyFont="1" applyFill="1" applyBorder="1" applyAlignment="1">
      <alignment horizontal="center" vertical="center" wrapText="1"/>
    </xf>
    <xf numFmtId="0" fontId="4" fillId="2" borderId="6" xfId="20" applyFont="1" applyFill="1" applyBorder="1" applyAlignment="1">
      <alignment horizontal="center" vertical="center" wrapText="1"/>
    </xf>
    <xf numFmtId="0" fontId="7" fillId="2" borderId="2" xfId="20" applyFont="1" applyFill="1" applyBorder="1" applyAlignment="1">
      <alignment horizontal="center" vertical="center" wrapText="1"/>
    </xf>
    <xf numFmtId="0" fontId="4" fillId="2" borderId="7" xfId="20" applyFont="1" applyFill="1" applyBorder="1" applyAlignment="1">
      <alignment horizontal="center" vertical="center" wrapText="1"/>
    </xf>
    <xf numFmtId="0" fontId="4" fillId="2" borderId="8" xfId="20" applyFont="1" applyFill="1" applyBorder="1" applyAlignment="1">
      <alignment horizontal="center" vertical="center" wrapText="1"/>
    </xf>
    <xf numFmtId="49" fontId="8" fillId="2" borderId="3" xfId="20" applyNumberFormat="1" applyFont="1" applyFill="1" applyBorder="1" applyAlignment="1">
      <alignment horizontal="left" vertical="center"/>
    </xf>
    <xf numFmtId="49" fontId="8" fillId="2" borderId="14" xfId="20" applyNumberFormat="1" applyFont="1" applyFill="1" applyBorder="1" applyAlignment="1">
      <alignment horizontal="left" vertical="center"/>
    </xf>
    <xf numFmtId="49" fontId="8" fillId="2" borderId="4" xfId="20" applyNumberFormat="1" applyFont="1" applyFill="1" applyBorder="1" applyAlignment="1">
      <alignment horizontal="left" vertical="center"/>
    </xf>
    <xf numFmtId="0" fontId="8" fillId="2" borderId="3" xfId="20" applyFont="1" applyFill="1" applyBorder="1" applyAlignment="1">
      <alignment horizontal="left" vertical="center"/>
    </xf>
    <xf numFmtId="0" fontId="8" fillId="2" borderId="14" xfId="20" applyFont="1" applyFill="1" applyBorder="1" applyAlignment="1">
      <alignment horizontal="left" vertical="center"/>
    </xf>
    <xf numFmtId="0" fontId="8" fillId="2" borderId="4" xfId="20" applyFont="1" applyFill="1" applyBorder="1" applyAlignment="1">
      <alignment horizontal="left" vertical="center"/>
    </xf>
    <xf numFmtId="0" fontId="4" fillId="2" borderId="12" xfId="20" applyNumberFormat="1" applyFont="1" applyFill="1" applyBorder="1" applyAlignment="1">
      <alignment horizontal="center" vertical="center" textRotation="255" wrapText="1"/>
    </xf>
    <xf numFmtId="0" fontId="4" fillId="2" borderId="13" xfId="20" applyNumberFormat="1" applyFont="1" applyFill="1" applyBorder="1" applyAlignment="1">
      <alignment horizontal="center" vertical="center" textRotation="255" wrapText="1"/>
    </xf>
    <xf numFmtId="0" fontId="3" fillId="2" borderId="12" xfId="20" applyFont="1" applyFill="1" applyBorder="1" applyAlignment="1">
      <alignment horizontal="center" vertical="center" wrapText="1"/>
    </xf>
    <xf numFmtId="0" fontId="3" fillId="2" borderId="13" xfId="20" applyFont="1" applyFill="1" applyBorder="1" applyAlignment="1">
      <alignment horizontal="center" vertical="center" wrapText="1"/>
    </xf>
    <xf numFmtId="0" fontId="3" fillId="2" borderId="11" xfId="20" applyFont="1" applyFill="1" applyBorder="1" applyAlignment="1">
      <alignment horizontal="center" vertical="center" wrapText="1"/>
    </xf>
    <xf numFmtId="0" fontId="3" fillId="2" borderId="1" xfId="20"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0" xfId="0" applyFont="1" applyFill="1" applyBorder="1" applyAlignment="1">
      <alignment vertical="center" wrapText="1"/>
    </xf>
    <xf numFmtId="0" fontId="14" fillId="0" borderId="0" xfId="0" applyFont="1" applyFill="1" applyAlignment="1">
      <alignment horizontal="right"/>
    </xf>
    <xf numFmtId="0" fontId="17" fillId="0" borderId="0" xfId="54" applyFont="1" applyFill="1" applyBorder="1" applyAlignment="1">
      <alignment horizontal="center" vertical="center"/>
    </xf>
    <xf numFmtId="0" fontId="18" fillId="0" borderId="0" xfId="54" applyFont="1" applyFill="1" applyBorder="1" applyAlignment="1">
      <alignment horizontal="center" vertical="center"/>
    </xf>
    <xf numFmtId="0" fontId="3" fillId="0" borderId="2" xfId="0" applyFont="1" applyFill="1" applyBorder="1" applyAlignment="1">
      <alignment horizontal="center" vertical="center"/>
    </xf>
    <xf numFmtId="4" fontId="3" fillId="0" borderId="2" xfId="54" applyNumberFormat="1" applyFont="1" applyFill="1" applyBorder="1" applyAlignment="1">
      <alignment vertical="center"/>
    </xf>
    <xf numFmtId="49" fontId="3" fillId="0" borderId="2" xfId="54" applyNumberFormat="1" applyFont="1" applyFill="1" applyBorder="1" applyAlignment="1">
      <alignment horizontal="left" vertical="center" wrapText="1"/>
    </xf>
    <xf numFmtId="9" fontId="3" fillId="0" borderId="2" xfId="54" applyNumberFormat="1" applyFont="1" applyFill="1" applyBorder="1" applyAlignment="1">
      <alignment horizontal="center" vertical="center" wrapText="1"/>
    </xf>
    <xf numFmtId="0" fontId="3" fillId="0" borderId="2" xfId="54" applyFont="1" applyFill="1" applyBorder="1" applyAlignment="1">
      <alignment horizontal="center" wrapText="1"/>
    </xf>
    <xf numFmtId="0" fontId="19" fillId="0" borderId="0" xfId="0" applyFont="1" applyFill="1"/>
    <xf numFmtId="0" fontId="14" fillId="0" borderId="0" xfId="0" applyFont="1" applyFill="1"/>
    <xf numFmtId="0" fontId="20" fillId="0" borderId="0" xfId="0" applyNumberFormat="1" applyFont="1" applyFill="1" applyAlignment="1" applyProtection="1">
      <alignment horizontal="center" vertical="center" wrapText="1"/>
    </xf>
    <xf numFmtId="0" fontId="21"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179" fontId="14" fillId="0" borderId="9"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wrapText="1"/>
    </xf>
    <xf numFmtId="179" fontId="14" fillId="0" borderId="3" xfId="0" applyNumberFormat="1" applyFont="1" applyFill="1" applyBorder="1" applyAlignment="1" applyProtection="1">
      <alignment horizontal="center" vertical="center" wrapText="1"/>
    </xf>
    <xf numFmtId="49" fontId="14" fillId="0" borderId="2" xfId="5" applyNumberFormat="1"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2" xfId="0" applyNumberFormat="1" applyFont="1" applyFill="1" applyBorder="1" applyAlignment="1">
      <alignment horizontal="center" vertical="center"/>
    </xf>
    <xf numFmtId="3" fontId="20" fillId="0" borderId="2" xfId="0" applyNumberFormat="1" applyFont="1" applyFill="1" applyBorder="1" applyAlignment="1">
      <alignment horizontal="center" vertical="center" wrapText="1"/>
    </xf>
    <xf numFmtId="3" fontId="14" fillId="0" borderId="2" xfId="0" applyNumberFormat="1" applyFont="1" applyFill="1" applyBorder="1" applyAlignment="1">
      <alignment wrapText="1"/>
    </xf>
    <xf numFmtId="0" fontId="14" fillId="0" borderId="0" xfId="0" applyNumberFormat="1" applyFont="1" applyFill="1" applyAlignment="1" applyProtection="1">
      <alignment horizontal="right" vertical="center"/>
    </xf>
    <xf numFmtId="0" fontId="14" fillId="0" borderId="0" xfId="0" applyNumberFormat="1" applyFont="1" applyFill="1" applyAlignment="1" applyProtection="1">
      <alignment horizontal="center" vertical="center" wrapText="1"/>
    </xf>
    <xf numFmtId="0" fontId="14" fillId="0" borderId="0" xfId="0" applyFont="1"/>
    <xf numFmtId="0" fontId="14" fillId="0" borderId="0" xfId="0" applyNumberFormat="1" applyFont="1" applyFill="1" applyAlignment="1" applyProtection="1">
      <alignment horizontal="right"/>
    </xf>
    <xf numFmtId="49" fontId="14" fillId="0" borderId="2" xfId="0" applyNumberFormat="1" applyFont="1" applyFill="1" applyBorder="1" applyAlignment="1" applyProtection="1">
      <alignment horizontal="center" vertical="center" wrapText="1"/>
    </xf>
    <xf numFmtId="0" fontId="22" fillId="0" borderId="0" xfId="0" applyNumberFormat="1" applyFont="1" applyFill="1" applyProtection="1"/>
    <xf numFmtId="0" fontId="21" fillId="0" borderId="0" xfId="0" applyNumberFormat="1" applyFont="1" applyFill="1" applyProtection="1"/>
    <xf numFmtId="0" fontId="14" fillId="0" borderId="0" xfId="0" applyNumberFormat="1" applyFont="1" applyFill="1" applyProtection="1"/>
    <xf numFmtId="0" fontId="21" fillId="0" borderId="0" xfId="0" applyFont="1" applyAlignment="1">
      <alignment horizont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wrapText="1"/>
    </xf>
    <xf numFmtId="0" fontId="14" fillId="0" borderId="2" xfId="0" applyNumberFormat="1" applyFont="1" applyFill="1" applyBorder="1"/>
    <xf numFmtId="0" fontId="14" fillId="0" borderId="3" xfId="0" applyFont="1" applyBorder="1" applyAlignment="1">
      <alignment horizontal="center"/>
    </xf>
    <xf numFmtId="0" fontId="14" fillId="0" borderId="14" xfId="0" applyFont="1" applyBorder="1" applyAlignment="1">
      <alignment horizontal="center"/>
    </xf>
    <xf numFmtId="0" fontId="14" fillId="0" borderId="2" xfId="0" applyFont="1" applyBorder="1" applyAlignment="1">
      <alignment horizontal="right" vertical="center" wrapText="1"/>
    </xf>
    <xf numFmtId="0" fontId="14" fillId="0" borderId="4" xfId="0" applyFont="1" applyBorder="1" applyAlignment="1">
      <alignment horizontal="center"/>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2" xfId="0" applyFont="1" applyBorder="1" applyAlignment="1">
      <alignment horizontal="right"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14" fillId="0" borderId="1" xfId="0" applyFont="1" applyFill="1" applyBorder="1"/>
    <xf numFmtId="0" fontId="20" fillId="0" borderId="1" xfId="0" applyFont="1" applyFill="1" applyBorder="1"/>
    <xf numFmtId="0" fontId="20" fillId="0" borderId="0" xfId="0" applyFont="1" applyFill="1"/>
    <xf numFmtId="0" fontId="20" fillId="0" borderId="0" xfId="0" applyFont="1"/>
    <xf numFmtId="0" fontId="20" fillId="0" borderId="0" xfId="0" applyNumberFormat="1" applyFont="1" applyFill="1" applyAlignment="1" applyProtection="1">
      <alignment horizontal="centerContinuous" vertical="center"/>
    </xf>
    <xf numFmtId="0" fontId="20" fillId="0" borderId="2" xfId="0" applyFont="1" applyFill="1" applyBorder="1" applyAlignment="1">
      <alignment horizontal="center" vertical="center" wrapText="1"/>
    </xf>
    <xf numFmtId="180" fontId="20" fillId="0" borderId="2" xfId="0" applyNumberFormat="1" applyFont="1" applyFill="1" applyBorder="1" applyAlignment="1" applyProtection="1">
      <alignment horizontal="right" vertical="center" wrapText="1"/>
    </xf>
    <xf numFmtId="49" fontId="20" fillId="0" borderId="2" xfId="0" applyNumberFormat="1" applyFont="1" applyFill="1" applyBorder="1" applyAlignment="1">
      <alignment horizontal="left" vertical="center" wrapText="1"/>
    </xf>
    <xf numFmtId="49" fontId="20" fillId="0" borderId="2" xfId="5" applyNumberFormat="1" applyFont="1" applyFill="1" applyBorder="1" applyAlignment="1">
      <alignment horizontal="left" vertical="center"/>
    </xf>
    <xf numFmtId="0" fontId="20" fillId="0" borderId="2" xfId="0" applyFont="1" applyFill="1" applyBorder="1" applyAlignment="1">
      <alignment vertical="center" wrapText="1"/>
    </xf>
    <xf numFmtId="180" fontId="22" fillId="0" borderId="2" xfId="0" applyNumberFormat="1" applyFont="1" applyFill="1" applyBorder="1" applyAlignment="1" applyProtection="1">
      <alignment horizontal="right" vertical="center"/>
    </xf>
    <xf numFmtId="49" fontId="14" fillId="0" borderId="2" xfId="5" applyNumberFormat="1" applyFont="1" applyFill="1" applyBorder="1" applyAlignment="1">
      <alignment horizontal="left" vertical="center"/>
    </xf>
    <xf numFmtId="0" fontId="14" fillId="0" borderId="15" xfId="0" applyFont="1" applyFill="1" applyBorder="1" applyAlignment="1">
      <alignment horizontal="left" vertical="center" wrapText="1"/>
    </xf>
    <xf numFmtId="180" fontId="14" fillId="0" borderId="2" xfId="0" applyNumberFormat="1" applyFont="1" applyFill="1" applyBorder="1" applyAlignment="1" applyProtection="1">
      <alignment horizontal="right" vertical="center" wrapText="1"/>
    </xf>
    <xf numFmtId="49" fontId="14" fillId="0" borderId="2" xfId="0" applyNumberFormat="1" applyFont="1" applyFill="1" applyBorder="1" applyAlignment="1">
      <alignment horizontal="left" vertical="center" wrapText="1"/>
    </xf>
    <xf numFmtId="0" fontId="14" fillId="0" borderId="2" xfId="0" applyFont="1" applyFill="1" applyBorder="1" applyAlignment="1">
      <alignment vertical="center" wrapText="1"/>
    </xf>
    <xf numFmtId="180" fontId="0" fillId="0" borderId="2" xfId="0" applyNumberFormat="1" applyFill="1" applyBorder="1" applyAlignment="1">
      <alignment horizontal="right" vertical="center"/>
    </xf>
    <xf numFmtId="49" fontId="14" fillId="0" borderId="15" xfId="5" applyNumberFormat="1" applyFont="1" applyFill="1" applyBorder="1" applyAlignment="1">
      <alignment vertical="center" wrapText="1"/>
    </xf>
    <xf numFmtId="0" fontId="14" fillId="0" borderId="15" xfId="5" applyNumberFormat="1" applyFont="1" applyFill="1" applyBorder="1" applyAlignment="1">
      <alignment horizontal="left" vertical="center" wrapText="1"/>
    </xf>
    <xf numFmtId="49" fontId="14" fillId="0" borderId="15" xfId="5" applyNumberFormat="1" applyFont="1" applyFill="1" applyBorder="1" applyAlignment="1">
      <alignment horizontal="left" vertical="center" wrapText="1"/>
    </xf>
    <xf numFmtId="0" fontId="20" fillId="0" borderId="2" xfId="0" applyNumberFormat="1" applyFont="1" applyFill="1" applyBorder="1" applyAlignment="1">
      <alignment vertical="center"/>
    </xf>
    <xf numFmtId="49" fontId="20" fillId="0" borderId="2" xfId="5" applyNumberFormat="1" applyFont="1" applyFill="1" applyBorder="1" applyAlignment="1">
      <alignment horizontal="left" vertical="center" wrapText="1"/>
    </xf>
    <xf numFmtId="0" fontId="20" fillId="0" borderId="15" xfId="5" applyNumberFormat="1" applyFont="1" applyFill="1" applyBorder="1" applyAlignment="1">
      <alignment horizontal="left" vertical="center" wrapText="1"/>
    </xf>
    <xf numFmtId="49" fontId="14" fillId="0" borderId="2" xfId="5" applyNumberFormat="1" applyFont="1" applyFill="1" applyBorder="1" applyAlignment="1">
      <alignment horizontal="left" vertical="center" wrapText="1"/>
    </xf>
    <xf numFmtId="180" fontId="14" fillId="0" borderId="2" xfId="0" applyNumberFormat="1" applyFont="1" applyFill="1" applyBorder="1" applyAlignment="1">
      <alignment horizontal="right" vertical="center"/>
    </xf>
    <xf numFmtId="49" fontId="14" fillId="0" borderId="2" xfId="0" applyNumberFormat="1" applyFont="1" applyFill="1" applyBorder="1" applyAlignment="1">
      <alignment horizontal="left"/>
    </xf>
    <xf numFmtId="0" fontId="14" fillId="0" borderId="2" xfId="0" applyNumberFormat="1" applyFont="1" applyFill="1" applyBorder="1" applyAlignment="1">
      <alignment horizontal="left"/>
    </xf>
    <xf numFmtId="0" fontId="20"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left" vertical="center"/>
    </xf>
    <xf numFmtId="180" fontId="14" fillId="0" borderId="0" xfId="0" applyNumberFormat="1" applyFont="1" applyFill="1"/>
    <xf numFmtId="180" fontId="20" fillId="0" borderId="0" xfId="0" applyNumberFormat="1" applyFont="1" applyFill="1"/>
    <xf numFmtId="180" fontId="14" fillId="0" borderId="0" xfId="0" applyNumberFormat="1" applyFont="1"/>
    <xf numFmtId="180" fontId="14" fillId="0" borderId="0" xfId="0" applyNumberFormat="1" applyFont="1" applyFill="1" applyProtection="1"/>
    <xf numFmtId="180" fontId="20" fillId="0" borderId="0" xfId="0" applyNumberFormat="1" applyFont="1" applyFill="1" applyAlignment="1" applyProtection="1">
      <alignment horizontal="center" vertical="center" wrapText="1"/>
    </xf>
    <xf numFmtId="180" fontId="14" fillId="0" borderId="0" xfId="0" applyNumberFormat="1" applyFont="1" applyFill="1" applyAlignment="1" applyProtection="1">
      <alignment horizontal="center" vertical="center" wrapText="1"/>
    </xf>
    <xf numFmtId="180" fontId="20" fillId="0" borderId="0" xfId="0" applyNumberFormat="1" applyFont="1" applyFill="1" applyProtection="1"/>
    <xf numFmtId="0" fontId="14" fillId="0" borderId="2" xfId="0" applyNumberFormat="1" applyFont="1" applyFill="1" applyBorder="1" applyAlignment="1">
      <alignment horizontal="left" vertical="center"/>
    </xf>
    <xf numFmtId="49" fontId="20" fillId="0" borderId="2" xfId="5" applyNumberFormat="1" applyFont="1" applyFill="1" applyBorder="1" applyAlignment="1">
      <alignment horizontal="center" vertical="center"/>
    </xf>
    <xf numFmtId="180" fontId="20" fillId="0" borderId="16" xfId="0" applyNumberFormat="1" applyFont="1" applyFill="1" applyBorder="1" applyAlignment="1" applyProtection="1">
      <alignment horizontal="right" vertical="center" wrapText="1"/>
    </xf>
    <xf numFmtId="180" fontId="14" fillId="0" borderId="16" xfId="0" applyNumberFormat="1" applyFont="1" applyFill="1" applyBorder="1" applyAlignment="1" applyProtection="1">
      <alignment horizontal="right" vertical="center" wrapText="1"/>
    </xf>
    <xf numFmtId="180" fontId="14" fillId="0" borderId="2" xfId="5" applyNumberFormat="1" applyFont="1" applyFill="1" applyBorder="1" applyAlignment="1">
      <alignment horizontal="right" vertical="center"/>
    </xf>
    <xf numFmtId="180" fontId="0" fillId="0" borderId="2" xfId="0" applyNumberFormat="1" applyFont="1" applyFill="1" applyBorder="1" applyAlignment="1" applyProtection="1">
      <alignment horizontal="right" vertical="center"/>
    </xf>
    <xf numFmtId="180" fontId="0" fillId="0" borderId="2" xfId="0" applyNumberFormat="1" applyFont="1" applyFill="1" applyBorder="1" applyAlignment="1">
      <alignment horizontal="right" vertical="center"/>
    </xf>
    <xf numFmtId="0" fontId="20" fillId="0" borderId="2" xfId="5" applyNumberFormat="1" applyFont="1" applyFill="1" applyBorder="1" applyAlignment="1">
      <alignment horizontal="centerContinuous" vertical="center"/>
    </xf>
    <xf numFmtId="180" fontId="20" fillId="0" borderId="2" xfId="5" applyNumberFormat="1" applyFont="1" applyFill="1" applyBorder="1" applyAlignment="1">
      <alignment horizontal="right" vertical="center"/>
    </xf>
    <xf numFmtId="180" fontId="20" fillId="0" borderId="9" xfId="0" applyNumberFormat="1" applyFont="1" applyFill="1" applyBorder="1" applyAlignment="1" applyProtection="1">
      <alignment horizontal="right" vertical="center" wrapText="1"/>
    </xf>
    <xf numFmtId="180" fontId="22" fillId="0" borderId="2" xfId="0" applyNumberFormat="1" applyFont="1" applyFill="1" applyBorder="1" applyAlignment="1">
      <alignment horizontal="right" vertical="center"/>
    </xf>
    <xf numFmtId="180" fontId="14" fillId="2" borderId="15" xfId="0" applyNumberFormat="1" applyFont="1" applyFill="1" applyBorder="1" applyAlignment="1" applyProtection="1">
      <alignment horizontal="right" vertical="center" wrapText="1"/>
    </xf>
    <xf numFmtId="180" fontId="20" fillId="0" borderId="2" xfId="0" applyNumberFormat="1" applyFont="1" applyFill="1" applyBorder="1" applyAlignment="1" applyProtection="1">
      <alignment horizontal="right" vertical="center"/>
    </xf>
    <xf numFmtId="180" fontId="20" fillId="2" borderId="2" xfId="0" applyNumberFormat="1" applyFont="1" applyFill="1" applyBorder="1" applyAlignment="1" applyProtection="1">
      <alignment horizontal="right" vertical="center" wrapText="1"/>
    </xf>
    <xf numFmtId="0" fontId="14" fillId="0" borderId="2" xfId="5" applyNumberFormat="1" applyFont="1" applyFill="1" applyBorder="1" applyAlignment="1">
      <alignment horizontal="centerContinuous" vertical="center"/>
    </xf>
    <xf numFmtId="180" fontId="14" fillId="0" borderId="2" xfId="0" applyNumberFormat="1" applyFont="1" applyFill="1" applyBorder="1" applyAlignment="1">
      <alignment horizontal="right" vertical="center" wrapText="1"/>
    </xf>
    <xf numFmtId="0" fontId="14" fillId="0" borderId="2" xfId="0" applyFont="1" applyFill="1" applyBorder="1"/>
    <xf numFmtId="180" fontId="0" fillId="0" borderId="0" xfId="0" applyNumberFormat="1" applyFill="1"/>
    <xf numFmtId="180" fontId="20" fillId="0" borderId="0" xfId="0" applyNumberFormat="1" applyFont="1"/>
    <xf numFmtId="180" fontId="22" fillId="0" borderId="0" xfId="0" applyNumberFormat="1" applyFont="1" applyFill="1"/>
    <xf numFmtId="180" fontId="22" fillId="0" borderId="0" xfId="0" applyNumberFormat="1" applyFont="1" applyFill="1" applyProtection="1"/>
    <xf numFmtId="0" fontId="14" fillId="0" borderId="0" xfId="0" applyFont="1" applyFill="1" applyAlignment="1">
      <alignment horizontal="center"/>
    </xf>
    <xf numFmtId="180" fontId="0" fillId="0" borderId="0" xfId="0" applyNumberFormat="1" applyFill="1" applyAlignment="1">
      <alignment horizontal="center" vertical="center"/>
    </xf>
    <xf numFmtId="0" fontId="0" fillId="0" borderId="0" xfId="0" applyFill="1" applyAlignment="1">
      <alignment vertical="center"/>
    </xf>
    <xf numFmtId="0" fontId="0" fillId="0" borderId="0" xfId="0" applyFill="1" applyBorder="1"/>
    <xf numFmtId="0" fontId="21" fillId="0" borderId="0" xfId="0" applyFont="1" applyFill="1" applyAlignment="1">
      <alignment horizontal="center"/>
    </xf>
    <xf numFmtId="0" fontId="21" fillId="0" borderId="0" xfId="0" applyFont="1" applyFill="1" applyAlignment="1">
      <alignment horizontal="center" vertical="center"/>
    </xf>
    <xf numFmtId="0" fontId="14" fillId="0" borderId="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 xfId="0"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180" fontId="20" fillId="0" borderId="2" xfId="0" applyNumberFormat="1" applyFont="1" applyFill="1" applyBorder="1" applyAlignment="1">
      <alignment horizontal="right" vertical="center" wrapText="1"/>
    </xf>
    <xf numFmtId="3" fontId="22" fillId="0" borderId="2" xfId="0" applyNumberFormat="1" applyFont="1" applyFill="1" applyBorder="1" applyAlignment="1">
      <alignment horizontal="center" vertical="center" wrapText="1"/>
    </xf>
    <xf numFmtId="0" fontId="0" fillId="0" borderId="2" xfId="0" applyFill="1" applyBorder="1"/>
    <xf numFmtId="180" fontId="14" fillId="0" borderId="2" xfId="0" applyNumberFormat="1" applyFont="1" applyFill="1" applyBorder="1"/>
    <xf numFmtId="49" fontId="14" fillId="0" borderId="2" xfId="5" applyNumberFormat="1" applyFont="1" applyFill="1" applyBorder="1" applyAlignment="1">
      <alignment vertical="center"/>
    </xf>
    <xf numFmtId="0" fontId="14" fillId="0" borderId="2" xfId="0" applyFont="1" applyFill="1" applyBorder="1" applyAlignment="1">
      <alignment horizontal="left" vertical="center" wrapText="1"/>
    </xf>
    <xf numFmtId="180" fontId="14" fillId="2" borderId="2" xfId="0" applyNumberFormat="1" applyFont="1" applyFill="1" applyBorder="1"/>
    <xf numFmtId="0" fontId="20" fillId="0" borderId="2" xfId="0" applyNumberFormat="1" applyFont="1" applyFill="1" applyBorder="1"/>
    <xf numFmtId="180" fontId="20" fillId="0" borderId="2" xfId="0" applyNumberFormat="1" applyFont="1" applyFill="1" applyBorder="1" applyAlignment="1">
      <alignment horizontal="right" vertical="center"/>
    </xf>
    <xf numFmtId="0" fontId="14" fillId="0" borderId="2" xfId="0" applyFont="1" applyBorder="1"/>
    <xf numFmtId="0" fontId="20" fillId="0" borderId="2" xfId="0" applyFont="1" applyBorder="1"/>
    <xf numFmtId="180" fontId="20" fillId="0" borderId="2" xfId="0" applyNumberFormat="1" applyFont="1" applyBorder="1" applyAlignment="1">
      <alignment horizontal="right" vertical="center"/>
    </xf>
    <xf numFmtId="180" fontId="14" fillId="0" borderId="2" xfId="0" applyNumberFormat="1" applyFont="1" applyBorder="1" applyAlignment="1">
      <alignment horizontal="right" vertical="center"/>
    </xf>
    <xf numFmtId="49" fontId="14" fillId="0" borderId="2" xfId="0" applyNumberFormat="1" applyFont="1" applyFill="1" applyBorder="1"/>
    <xf numFmtId="180" fontId="20" fillId="0" borderId="2" xfId="0" applyNumberFormat="1" applyFont="1" applyFill="1" applyBorder="1"/>
    <xf numFmtId="180" fontId="20" fillId="0" borderId="2" xfId="5" applyNumberFormat="1" applyFont="1" applyFill="1" applyBorder="1" applyAlignment="1">
      <alignment horizontal="left" vertical="center" wrapText="1"/>
    </xf>
    <xf numFmtId="180" fontId="20" fillId="0" borderId="15" xfId="5" applyNumberFormat="1" applyFont="1" applyFill="1" applyBorder="1" applyAlignment="1">
      <alignment horizontal="left" vertical="center" wrapText="1"/>
    </xf>
    <xf numFmtId="180" fontId="20" fillId="0" borderId="2" xfId="0" applyNumberFormat="1" applyFont="1" applyFill="1" applyBorder="1" applyAlignment="1">
      <alignment vertical="center"/>
    </xf>
    <xf numFmtId="180" fontId="14" fillId="0" borderId="2" xfId="5" applyNumberFormat="1" applyFont="1" applyFill="1" applyBorder="1" applyAlignment="1">
      <alignment horizontal="left" vertical="center" wrapText="1"/>
    </xf>
    <xf numFmtId="180" fontId="14" fillId="0" borderId="15" xfId="5" applyNumberFormat="1" applyFont="1" applyFill="1" applyBorder="1" applyAlignment="1">
      <alignment horizontal="left" vertical="center" wrapText="1"/>
    </xf>
    <xf numFmtId="180" fontId="14" fillId="0" borderId="2" xfId="0" applyNumberFormat="1" applyFont="1" applyFill="1" applyBorder="1" applyAlignment="1">
      <alignment vertical="center"/>
    </xf>
    <xf numFmtId="180" fontId="14" fillId="0" borderId="2" xfId="0" applyNumberFormat="1" applyFont="1" applyBorder="1" applyAlignment="1">
      <alignment vertical="center"/>
    </xf>
    <xf numFmtId="0" fontId="19" fillId="0" borderId="0" xfId="0" applyFont="1" applyFill="1" applyBorder="1"/>
    <xf numFmtId="0" fontId="14" fillId="0" borderId="0" xfId="0" applyFont="1" applyFill="1" applyBorder="1"/>
    <xf numFmtId="0" fontId="14" fillId="0" borderId="0" xfId="0" applyFont="1" applyFill="1" applyBorder="1" applyAlignment="1">
      <alignment horizontal="center"/>
    </xf>
    <xf numFmtId="0" fontId="22" fillId="0" borderId="0" xfId="5" applyNumberFormat="1" applyFont="1" applyFill="1" applyAlignment="1">
      <alignment vertical="center"/>
    </xf>
    <xf numFmtId="0" fontId="14" fillId="0" borderId="4" xfId="0" applyFont="1" applyFill="1" applyBorder="1"/>
    <xf numFmtId="180" fontId="14" fillId="0" borderId="2" xfId="0" applyNumberFormat="1" applyFont="1" applyFill="1" applyBorder="1" applyAlignment="1">
      <alignment horizontal="left"/>
    </xf>
    <xf numFmtId="180" fontId="14" fillId="0" borderId="2" xfId="0" applyNumberFormat="1" applyFont="1" applyFill="1" applyBorder="1" applyAlignment="1">
      <alignment horizontal="left" vertical="center" wrapText="1"/>
    </xf>
    <xf numFmtId="180" fontId="14" fillId="0" borderId="2" xfId="0" applyNumberFormat="1" applyFont="1" applyFill="1" applyBorder="1" applyAlignment="1">
      <alignment horizontal="center" vertical="center" wrapText="1"/>
    </xf>
    <xf numFmtId="180" fontId="0" fillId="0" borderId="2" xfId="0" applyNumberFormat="1" applyFont="1" applyFill="1" applyBorder="1" applyAlignment="1">
      <alignment vertical="center"/>
    </xf>
    <xf numFmtId="180" fontId="0" fillId="0" borderId="2" xfId="0" applyNumberFormat="1" applyFill="1" applyBorder="1" applyAlignment="1">
      <alignment horizontal="center" vertical="center"/>
    </xf>
    <xf numFmtId="0" fontId="22" fillId="0" borderId="2" xfId="0" applyFont="1" applyFill="1" applyBorder="1" applyAlignment="1">
      <alignment horizontal="center" vertical="center"/>
    </xf>
    <xf numFmtId="0" fontId="0" fillId="0" borderId="2" xfId="0" applyFill="1" applyBorder="1" applyAlignment="1">
      <alignment vertical="center"/>
    </xf>
    <xf numFmtId="180" fontId="20" fillId="0" borderId="2" xfId="5" applyNumberFormat="1" applyFont="1" applyFill="1" applyBorder="1" applyAlignment="1">
      <alignment vertical="center"/>
    </xf>
    <xf numFmtId="180" fontId="14" fillId="2" borderId="2" xfId="0" applyNumberFormat="1" applyFont="1" applyFill="1" applyBorder="1" applyAlignment="1">
      <alignment vertical="center"/>
    </xf>
    <xf numFmtId="180" fontId="14" fillId="0" borderId="2" xfId="5" applyNumberFormat="1" applyFont="1" applyFill="1" applyBorder="1" applyAlignment="1">
      <alignment vertical="center"/>
    </xf>
    <xf numFmtId="180" fontId="20" fillId="0" borderId="2" xfId="5" applyNumberFormat="1" applyFont="1" applyFill="1" applyBorder="1" applyAlignment="1">
      <alignment horizontal="center" vertical="center"/>
    </xf>
    <xf numFmtId="180" fontId="14" fillId="0" borderId="2" xfId="5" applyNumberFormat="1" applyFont="1" applyFill="1" applyBorder="1" applyAlignment="1">
      <alignment horizontal="center" vertical="center"/>
    </xf>
    <xf numFmtId="180" fontId="14" fillId="0" borderId="2" xfId="0" applyNumberFormat="1" applyFont="1" applyFill="1" applyBorder="1" applyAlignment="1">
      <alignment horizontal="center" vertical="center"/>
    </xf>
    <xf numFmtId="180" fontId="14" fillId="2" borderId="2" xfId="0" applyNumberFormat="1" applyFont="1" applyFill="1" applyBorder="1" applyAlignment="1">
      <alignment horizontal="right" vertical="center"/>
    </xf>
    <xf numFmtId="180" fontId="20" fillId="0" borderId="2" xfId="5" applyNumberFormat="1" applyFont="1" applyFill="1" applyBorder="1" applyAlignment="1">
      <alignment horizontal="right"/>
    </xf>
    <xf numFmtId="180" fontId="20" fillId="0" borderId="2" xfId="0" applyNumberFormat="1" applyFont="1" applyFill="1" applyBorder="1" applyProtection="1"/>
    <xf numFmtId="180" fontId="14" fillId="0" borderId="10" xfId="0" applyNumberFormat="1" applyFont="1" applyFill="1" applyBorder="1"/>
    <xf numFmtId="180" fontId="14" fillId="0" borderId="15" xfId="0" applyNumberFormat="1" applyFont="1" applyFill="1" applyBorder="1"/>
    <xf numFmtId="180" fontId="14" fillId="0" borderId="4" xfId="0" applyNumberFormat="1" applyFont="1" applyFill="1" applyBorder="1"/>
    <xf numFmtId="180" fontId="20" fillId="2" borderId="2" xfId="0" applyNumberFormat="1" applyFont="1" applyFill="1" applyBorder="1" applyAlignment="1" applyProtection="1">
      <alignment horizontal="center" vertical="center" wrapText="1"/>
    </xf>
    <xf numFmtId="180" fontId="0" fillId="0" borderId="0" xfId="0" applyNumberFormat="1" applyFill="1" applyBorder="1" applyAlignment="1">
      <alignment horizontal="center" vertical="center"/>
    </xf>
    <xf numFmtId="0" fontId="22" fillId="0" borderId="0" xfId="0" applyFont="1" applyFill="1" applyBorder="1"/>
    <xf numFmtId="0" fontId="20" fillId="0" borderId="0" xfId="0" applyFont="1" applyBorder="1"/>
    <xf numFmtId="181" fontId="14" fillId="0" borderId="2" xfId="0" applyNumberFormat="1" applyFont="1" applyFill="1" applyBorder="1" applyAlignment="1" applyProtection="1">
      <alignment horizontal="center" vertical="center" wrapText="1"/>
    </xf>
    <xf numFmtId="49" fontId="14" fillId="0" borderId="0" xfId="0" applyNumberFormat="1" applyFont="1" applyFill="1" applyProtection="1"/>
    <xf numFmtId="0" fontId="22" fillId="0" borderId="0" xfId="0" applyFont="1"/>
    <xf numFmtId="182" fontId="20" fillId="0" borderId="0" xfId="0" applyNumberFormat="1" applyFont="1" applyFill="1" applyAlignment="1" applyProtection="1">
      <alignment horizontal="center" vertical="center" wrapText="1"/>
    </xf>
    <xf numFmtId="49" fontId="20" fillId="0" borderId="0" xfId="0" applyNumberFormat="1" applyFont="1" applyFill="1" applyAlignment="1" applyProtection="1">
      <alignment horizontal="center" vertical="center" wrapText="1"/>
    </xf>
    <xf numFmtId="183" fontId="14" fillId="0" borderId="0" xfId="0" applyNumberFormat="1" applyFont="1" applyFill="1" applyAlignment="1" applyProtection="1">
      <alignment horizontal="left" vertical="center"/>
    </xf>
    <xf numFmtId="183" fontId="14" fillId="0" borderId="1" xfId="0" applyNumberFormat="1" applyFont="1" applyFill="1" applyBorder="1" applyAlignment="1" applyProtection="1">
      <alignment horizontal="left" vertical="center"/>
    </xf>
    <xf numFmtId="0" fontId="14" fillId="0" borderId="0" xfId="0" applyNumberFormat="1" applyFont="1" applyFill="1" applyAlignment="1" applyProtection="1">
      <alignment horizontal="center" vertical="center"/>
    </xf>
    <xf numFmtId="0" fontId="20" fillId="0" borderId="2" xfId="0" applyNumberFormat="1" applyFont="1" applyFill="1" applyBorder="1" applyAlignment="1" applyProtection="1">
      <alignment horizontal="center" vertical="center"/>
    </xf>
    <xf numFmtId="180" fontId="20" fillId="0" borderId="2" xfId="0" applyNumberFormat="1" applyFont="1" applyBorder="1" applyAlignment="1">
      <alignment vertical="center"/>
    </xf>
    <xf numFmtId="180" fontId="22" fillId="0" borderId="2" xfId="0" applyNumberFormat="1" applyFont="1" applyBorder="1" applyAlignment="1">
      <alignment vertical="center"/>
    </xf>
    <xf numFmtId="180" fontId="14" fillId="0" borderId="2" xfId="0" applyNumberFormat="1" applyFont="1" applyFill="1" applyBorder="1" applyAlignment="1" applyProtection="1">
      <alignment horizontal="right" vertical="center"/>
    </xf>
    <xf numFmtId="180" fontId="14" fillId="0" borderId="2" xfId="0" applyNumberFormat="1" applyFont="1" applyFill="1" applyBorder="1" applyAlignment="1" applyProtection="1">
      <alignment vertical="center"/>
    </xf>
    <xf numFmtId="180" fontId="0" fillId="0" borderId="2" xfId="0" applyNumberFormat="1" applyFont="1" applyFill="1" applyBorder="1" applyAlignment="1" applyProtection="1">
      <alignment vertical="center"/>
    </xf>
    <xf numFmtId="3" fontId="14" fillId="0" borderId="2" xfId="0" applyNumberFormat="1" applyFont="1" applyFill="1" applyBorder="1" applyAlignment="1" applyProtection="1">
      <alignment horizontal="right" vertical="center" wrapText="1"/>
    </xf>
    <xf numFmtId="3" fontId="14" fillId="0" borderId="2" xfId="0" applyNumberFormat="1" applyFont="1" applyFill="1" applyBorder="1" applyAlignment="1" applyProtection="1">
      <alignment horizontal="center" vertical="center" wrapText="1"/>
    </xf>
    <xf numFmtId="179" fontId="14" fillId="0" borderId="0" xfId="0" applyNumberFormat="1" applyFont="1" applyFill="1" applyAlignment="1" applyProtection="1">
      <alignment horizontal="right" vertical="center" wrapText="1"/>
    </xf>
    <xf numFmtId="0" fontId="14" fillId="0" borderId="1" xfId="0" applyNumberFormat="1" applyFont="1" applyFill="1" applyBorder="1" applyAlignment="1" applyProtection="1">
      <alignment horizontal="right"/>
    </xf>
    <xf numFmtId="0" fontId="0" fillId="0" borderId="0" xfId="0" applyFont="1"/>
    <xf numFmtId="0" fontId="0" fillId="0" borderId="0" xfId="0" applyFont="1" applyFill="1"/>
    <xf numFmtId="179" fontId="20" fillId="0" borderId="0" xfId="0" applyNumberFormat="1" applyFont="1" applyFill="1" applyAlignment="1" applyProtection="1">
      <alignment horizontal="center" vertical="center" wrapText="1"/>
    </xf>
    <xf numFmtId="179" fontId="21" fillId="0" borderId="0" xfId="0" applyNumberFormat="1" applyFont="1" applyFill="1" applyAlignment="1" applyProtection="1">
      <alignment horizontal="centerContinuous" vertical="center"/>
    </xf>
    <xf numFmtId="179" fontId="23" fillId="0" borderId="0" xfId="0" applyNumberFormat="1" applyFont="1" applyFill="1" applyAlignment="1" applyProtection="1">
      <alignment horizontal="centerContinuous" vertical="center"/>
    </xf>
    <xf numFmtId="179" fontId="20" fillId="0" borderId="0" xfId="0" applyNumberFormat="1" applyFont="1" applyFill="1" applyAlignment="1" applyProtection="1">
      <alignment horizontal="centerContinuous" vertical="center"/>
    </xf>
    <xf numFmtId="179" fontId="14" fillId="0" borderId="0" xfId="0" applyNumberFormat="1" applyFont="1" applyFill="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180" fontId="20" fillId="0" borderId="2" xfId="0" applyNumberFormat="1" applyFont="1" applyFill="1" applyBorder="1" applyAlignment="1" applyProtection="1">
      <alignment vertical="center" wrapText="1"/>
    </xf>
    <xf numFmtId="180" fontId="20" fillId="0" borderId="2" xfId="0" applyNumberFormat="1" applyFont="1" applyFill="1" applyBorder="1" applyAlignment="1" applyProtection="1">
      <alignment vertical="center"/>
    </xf>
    <xf numFmtId="180" fontId="14" fillId="0" borderId="2" xfId="0" applyNumberFormat="1" applyFont="1" applyFill="1" applyBorder="1" applyAlignment="1" applyProtection="1">
      <alignment vertical="center" wrapText="1"/>
    </xf>
    <xf numFmtId="180" fontId="14" fillId="0" borderId="10" xfId="0" applyNumberFormat="1" applyFont="1" applyFill="1" applyBorder="1" applyAlignment="1" applyProtection="1">
      <alignment vertical="center" wrapText="1"/>
    </xf>
    <xf numFmtId="180" fontId="14" fillId="0" borderId="15" xfId="0" applyNumberFormat="1" applyFont="1" applyFill="1" applyBorder="1" applyAlignment="1" applyProtection="1">
      <alignment vertical="center" wrapText="1"/>
    </xf>
    <xf numFmtId="49" fontId="20"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vertical="center" wrapText="1"/>
    </xf>
    <xf numFmtId="181" fontId="14" fillId="0" borderId="0" xfId="0" applyNumberFormat="1" applyFont="1" applyFill="1" applyBorder="1" applyAlignment="1" applyProtection="1">
      <alignment horizontal="center" vertical="center" wrapText="1"/>
    </xf>
    <xf numFmtId="179" fontId="14" fillId="0" borderId="0" xfId="0" applyNumberFormat="1" applyFont="1" applyFill="1" applyAlignment="1" applyProtection="1">
      <alignment horizontal="right" vertical="center"/>
    </xf>
    <xf numFmtId="179" fontId="14" fillId="0" borderId="1" xfId="0" applyNumberFormat="1" applyFont="1" applyFill="1" applyBorder="1" applyAlignment="1" applyProtection="1">
      <alignment horizontal="right"/>
    </xf>
    <xf numFmtId="179" fontId="14" fillId="0" borderId="2" xfId="0" applyNumberFormat="1" applyFont="1" applyFill="1" applyBorder="1" applyAlignment="1" applyProtection="1">
      <alignment horizontal="center" vertical="center"/>
    </xf>
    <xf numFmtId="179" fontId="14" fillId="0" borderId="2" xfId="0" applyNumberFormat="1" applyFont="1" applyFill="1" applyBorder="1" applyAlignment="1" applyProtection="1">
      <alignment horizontal="center" vertical="center" wrapText="1"/>
    </xf>
    <xf numFmtId="180" fontId="14" fillId="0" borderId="2" xfId="0" applyNumberFormat="1" applyFont="1" applyFill="1" applyBorder="1" applyAlignment="1">
      <alignment vertical="center" wrapText="1"/>
    </xf>
    <xf numFmtId="0" fontId="20" fillId="0" borderId="0" xfId="0" applyNumberFormat="1" applyFont="1" applyFill="1" applyProtection="1"/>
    <xf numFmtId="181" fontId="20" fillId="0" borderId="0" xfId="0" applyNumberFormat="1" applyFont="1" applyFill="1" applyProtection="1"/>
    <xf numFmtId="181" fontId="22" fillId="0" borderId="0" xfId="0" applyNumberFormat="1" applyFont="1"/>
    <xf numFmtId="181" fontId="22" fillId="0" borderId="0" xfId="0" applyNumberFormat="1" applyFont="1" applyFill="1" applyProtection="1"/>
    <xf numFmtId="183" fontId="20" fillId="0" borderId="0" xfId="0" applyNumberFormat="1" applyFont="1" applyFill="1" applyAlignment="1" applyProtection="1">
      <alignment horizontal="left" vertical="center"/>
    </xf>
    <xf numFmtId="183" fontId="20" fillId="0" borderId="1" xfId="0" applyNumberFormat="1" applyFont="1" applyFill="1" applyBorder="1" applyAlignment="1" applyProtection="1">
      <alignment horizontal="left" vertical="center"/>
    </xf>
    <xf numFmtId="183" fontId="20" fillId="0" borderId="1" xfId="0" applyNumberFormat="1" applyFont="1" applyFill="1" applyBorder="1" applyAlignment="1" applyProtection="1">
      <alignment horizontal="center" vertical="center"/>
    </xf>
    <xf numFmtId="0" fontId="20" fillId="0" borderId="15" xfId="5" applyNumberFormat="1" applyFont="1" applyFill="1" applyBorder="1" applyAlignment="1">
      <alignment horizontal="center" vertical="center" wrapText="1"/>
    </xf>
    <xf numFmtId="179" fontId="20" fillId="0" borderId="1" xfId="0" applyNumberFormat="1" applyFont="1" applyFill="1" applyBorder="1" applyAlignment="1" applyProtection="1">
      <alignment horizontal="center" vertical="center" wrapText="1"/>
    </xf>
    <xf numFmtId="180" fontId="0" fillId="0" borderId="0" xfId="0" applyNumberFormat="1" applyFont="1" applyFill="1"/>
    <xf numFmtId="0" fontId="0" fillId="0" borderId="0" xfId="0" applyFill="1" applyAlignment="1">
      <alignment horizontal="left"/>
    </xf>
    <xf numFmtId="0" fontId="20" fillId="0" borderId="0" xfId="0" applyNumberFormat="1" applyFont="1" applyFill="1" applyAlignment="1" applyProtection="1">
      <alignment horizontal="left" vertical="center" wrapText="1"/>
    </xf>
    <xf numFmtId="0" fontId="21" fillId="0" borderId="0" xfId="0" applyNumberFormat="1" applyFont="1" applyFill="1" applyAlignment="1" applyProtection="1">
      <alignment horizontal="center" vertical="center"/>
    </xf>
    <xf numFmtId="0" fontId="20" fillId="0" borderId="0" xfId="0" applyNumberFormat="1" applyFont="1" applyFill="1" applyAlignment="1" applyProtection="1">
      <alignment horizontal="left" vertical="center"/>
    </xf>
    <xf numFmtId="0" fontId="20"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left" vertical="center" wrapText="1"/>
    </xf>
    <xf numFmtId="180" fontId="14" fillId="0" borderId="15" xfId="0" applyNumberFormat="1" applyFont="1" applyFill="1" applyBorder="1" applyAlignment="1" applyProtection="1">
      <alignment horizontal="right" vertical="center" wrapText="1"/>
    </xf>
    <xf numFmtId="0" fontId="14" fillId="0" borderId="2" xfId="0" applyNumberFormat="1" applyFont="1" applyFill="1" applyBorder="1" applyAlignment="1">
      <alignment horizontal="left" vertical="center" wrapText="1"/>
    </xf>
    <xf numFmtId="180" fontId="20" fillId="0" borderId="15" xfId="0" applyNumberFormat="1" applyFont="1" applyFill="1" applyBorder="1" applyAlignment="1" applyProtection="1">
      <alignment horizontal="right" vertical="center" wrapText="1"/>
    </xf>
    <xf numFmtId="0" fontId="14" fillId="0" borderId="0" xfId="0" applyNumberFormat="1" applyFont="1" applyFill="1" applyBorder="1" applyProtection="1"/>
    <xf numFmtId="180" fontId="20" fillId="0" borderId="0" xfId="0" applyNumberFormat="1" applyFont="1" applyFill="1" applyBorder="1" applyAlignment="1" applyProtection="1">
      <alignment horizontal="right" vertical="center"/>
    </xf>
    <xf numFmtId="0" fontId="20" fillId="0" borderId="0" xfId="0" applyFont="1" applyFill="1" applyBorder="1"/>
    <xf numFmtId="0" fontId="22" fillId="0" borderId="0" xfId="0" applyNumberFormat="1" applyFont="1" applyFill="1" applyBorder="1" applyProtection="1"/>
    <xf numFmtId="0" fontId="14" fillId="0" borderId="15" xfId="0" applyNumberFormat="1" applyFont="1" applyFill="1" applyBorder="1" applyAlignment="1">
      <alignment horizontal="left"/>
    </xf>
    <xf numFmtId="180" fontId="14" fillId="0" borderId="2" xfId="0" applyNumberFormat="1" applyFont="1" applyFill="1" applyBorder="1" applyProtection="1"/>
    <xf numFmtId="180" fontId="14" fillId="0" borderId="1" xfId="0" applyNumberFormat="1" applyFont="1" applyFill="1" applyBorder="1"/>
    <xf numFmtId="180" fontId="14" fillId="0" borderId="14" xfId="0" applyNumberFormat="1" applyFont="1" applyFill="1" applyBorder="1"/>
    <xf numFmtId="180" fontId="14" fillId="0" borderId="11" xfId="0" applyNumberFormat="1" applyFont="1" applyFill="1" applyBorder="1"/>
    <xf numFmtId="180" fontId="20" fillId="0" borderId="2" xfId="0" applyNumberFormat="1" applyFont="1" applyFill="1" applyBorder="1" applyAlignment="1" applyProtection="1">
      <alignment horizontal="right"/>
    </xf>
    <xf numFmtId="180" fontId="14" fillId="0" borderId="2" xfId="0" applyNumberFormat="1" applyFont="1" applyFill="1" applyBorder="1" applyAlignment="1" applyProtection="1">
      <alignment horizontal="right"/>
    </xf>
    <xf numFmtId="0" fontId="0" fillId="0" borderId="0" xfId="0" applyFill="1" applyAlignment="1">
      <alignment horizontal="center" vertical="center"/>
    </xf>
    <xf numFmtId="0" fontId="8" fillId="0" borderId="0" xfId="5" applyNumberFormat="1" applyFont="1" applyFill="1" applyAlignment="1">
      <alignment horizontal="left" vertical="top" wrapText="1"/>
    </xf>
    <xf numFmtId="0" fontId="14" fillId="0" borderId="0" xfId="5" applyNumberFormat="1" applyFont="1" applyFill="1" applyAlignment="1">
      <alignment horizontal="center" vertical="center" wrapText="1"/>
    </xf>
    <xf numFmtId="0" fontId="14" fillId="0" borderId="0" xfId="5" applyNumberFormat="1" applyFont="1" applyFill="1" applyAlignment="1">
      <alignment horizontal="right" vertical="center" wrapText="1"/>
    </xf>
    <xf numFmtId="0" fontId="8" fillId="0" borderId="0" xfId="5" applyNumberFormat="1" applyFont="1" applyFill="1" applyAlignment="1">
      <alignment horizontal="left" vertical="center" wrapText="1"/>
    </xf>
    <xf numFmtId="0" fontId="21" fillId="0" borderId="0" xfId="5" applyNumberFormat="1" applyFont="1" applyFill="1" applyAlignment="1" applyProtection="1">
      <alignment horizontal="center" vertical="center"/>
    </xf>
    <xf numFmtId="0" fontId="14" fillId="0" borderId="0" xfId="5" applyNumberFormat="1" applyFont="1" applyFill="1" applyAlignment="1">
      <alignment horizontal="left" vertical="center" wrapText="1"/>
    </xf>
    <xf numFmtId="0" fontId="14" fillId="0" borderId="2" xfId="5" applyNumberFormat="1" applyFont="1" applyFill="1" applyBorder="1" applyAlignment="1">
      <alignment horizontal="center" vertical="center"/>
    </xf>
    <xf numFmtId="0" fontId="14" fillId="0" borderId="2" xfId="5" applyNumberFormat="1" applyFont="1" applyFill="1" applyBorder="1" applyAlignment="1" applyProtection="1">
      <alignment horizontal="center" vertical="center" wrapText="1"/>
    </xf>
    <xf numFmtId="0" fontId="0" fillId="0" borderId="2" xfId="0" applyFill="1" applyBorder="1" applyAlignment="1">
      <alignment horizontal="center" vertical="center"/>
    </xf>
    <xf numFmtId="49" fontId="14" fillId="0" borderId="2" xfId="5" applyNumberFormat="1" applyFont="1" applyFill="1" applyBorder="1" applyAlignment="1">
      <alignment horizontal="center" vertical="center" wrapText="1"/>
    </xf>
    <xf numFmtId="3" fontId="14" fillId="0" borderId="2" xfId="5" applyNumberFormat="1" applyFont="1" applyFill="1" applyBorder="1" applyAlignment="1">
      <alignment horizontal="center" vertical="center" wrapText="1"/>
    </xf>
    <xf numFmtId="0" fontId="0" fillId="0" borderId="2" xfId="0" applyBorder="1" applyAlignment="1">
      <alignment horizontal="center" vertical="center"/>
    </xf>
    <xf numFmtId="49" fontId="0" fillId="0" borderId="2" xfId="5" applyNumberFormat="1" applyFont="1" applyFill="1" applyBorder="1" applyAlignment="1">
      <alignment horizontal="left" vertical="center" wrapText="1"/>
    </xf>
    <xf numFmtId="49" fontId="14" fillId="2" borderId="2" xfId="5" applyNumberFormat="1" applyFont="1" applyFill="1" applyBorder="1" applyAlignment="1">
      <alignment horizontal="center" vertical="center" wrapText="1"/>
    </xf>
    <xf numFmtId="3" fontId="14" fillId="2" borderId="2" xfId="5" applyNumberFormat="1" applyFont="1" applyFill="1" applyBorder="1" applyAlignment="1">
      <alignment horizontal="center" vertical="center" wrapText="1"/>
    </xf>
    <xf numFmtId="0" fontId="14" fillId="0" borderId="0" xfId="5" applyNumberFormat="1" applyFont="1" applyFill="1" applyAlignment="1" applyProtection="1">
      <alignment vertical="center" wrapText="1"/>
    </xf>
    <xf numFmtId="0" fontId="14" fillId="0" borderId="0" xfId="5" applyNumberFormat="1" applyFont="1" applyFill="1" applyAlignment="1">
      <alignment horizontal="centerContinuous" vertical="center"/>
    </xf>
    <xf numFmtId="0" fontId="14" fillId="0" borderId="0" xfId="5" applyNumberFormat="1" applyFont="1" applyFill="1" applyAlignment="1" applyProtection="1">
      <alignment horizontal="right" wrapText="1"/>
    </xf>
    <xf numFmtId="0" fontId="14" fillId="0" borderId="0" xfId="5" applyNumberFormat="1" applyFont="1" applyFill="1" applyBorder="1" applyAlignment="1" applyProtection="1">
      <alignment horizontal="right" wrapText="1"/>
    </xf>
    <xf numFmtId="0" fontId="14" fillId="0" borderId="0" xfId="5" applyNumberFormat="1" applyFont="1" applyFill="1" applyAlignment="1" applyProtection="1">
      <alignment horizontal="center" wrapText="1"/>
    </xf>
    <xf numFmtId="0" fontId="14" fillId="0" borderId="2" xfId="5" applyNumberFormat="1" applyFont="1" applyFill="1" applyBorder="1" applyAlignment="1" applyProtection="1">
      <alignment horizontal="center" vertical="center"/>
    </xf>
    <xf numFmtId="3" fontId="14" fillId="0" borderId="2" xfId="5" applyNumberFormat="1" applyFont="1" applyFill="1" applyBorder="1" applyAlignment="1">
      <alignment horizontal="right" vertical="center" wrapText="1"/>
    </xf>
    <xf numFmtId="0" fontId="14" fillId="0" borderId="2" xfId="5" applyNumberFormat="1" applyFont="1" applyFill="1" applyBorder="1" applyAlignment="1">
      <alignment horizontal="right" vertical="center"/>
    </xf>
    <xf numFmtId="3" fontId="0" fillId="0" borderId="2" xfId="0" applyNumberFormat="1" applyFill="1" applyBorder="1" applyAlignment="1">
      <alignment horizontal="right" vertical="center"/>
    </xf>
    <xf numFmtId="181" fontId="14" fillId="0" borderId="2" xfId="5" applyNumberFormat="1" applyFont="1" applyFill="1" applyBorder="1" applyAlignment="1" applyProtection="1">
      <alignment horizontal="right" vertical="center" wrapText="1"/>
    </xf>
    <xf numFmtId="3" fontId="14" fillId="0" borderId="2" xfId="0" applyNumberFormat="1" applyFont="1" applyFill="1" applyBorder="1" applyAlignment="1">
      <alignment horizontal="right" vertical="center"/>
    </xf>
    <xf numFmtId="181" fontId="14" fillId="2" borderId="2" xfId="5" applyNumberFormat="1" applyFont="1" applyFill="1" applyBorder="1" applyAlignment="1">
      <alignment horizontal="right" vertical="center" wrapText="1"/>
    </xf>
    <xf numFmtId="0" fontId="14" fillId="0" borderId="0" xfId="5" applyNumberFormat="1" applyFont="1" applyFill="1" applyAlignment="1" applyProtection="1">
      <alignment horizontal="right" vertical="center"/>
    </xf>
    <xf numFmtId="0" fontId="14" fillId="0" borderId="0" xfId="5" applyNumberFormat="1" applyFont="1" applyFill="1" applyBorder="1" applyAlignment="1" applyProtection="1">
      <alignment horizontal="right" vertical="center"/>
    </xf>
    <xf numFmtId="3" fontId="0" fillId="0" borderId="2" xfId="0" applyNumberFormat="1" applyFill="1" applyBorder="1" applyAlignment="1">
      <alignment horizontal="center" vertical="center"/>
    </xf>
    <xf numFmtId="0" fontId="0" fillId="0" borderId="2" xfId="0" applyBorder="1"/>
    <xf numFmtId="3" fontId="14" fillId="0" borderId="2" xfId="0" applyNumberFormat="1" applyFont="1" applyFill="1" applyBorder="1" applyAlignment="1">
      <alignment horizontal="center" vertical="center"/>
    </xf>
    <xf numFmtId="0" fontId="21" fillId="0" borderId="0" xfId="5" applyNumberFormat="1" applyFont="1" applyFill="1" applyAlignment="1" applyProtection="1">
      <alignment horizontal="center" vertical="center" wrapText="1"/>
    </xf>
    <xf numFmtId="49" fontId="14" fillId="0" borderId="0" xfId="5" applyNumberFormat="1" applyFont="1" applyFill="1" applyAlignment="1">
      <alignment vertical="center"/>
    </xf>
    <xf numFmtId="0" fontId="14" fillId="0" borderId="3" xfId="5" applyNumberFormat="1" applyFont="1" applyFill="1" applyBorder="1" applyAlignment="1">
      <alignment horizontal="center" vertical="center" wrapText="1"/>
    </xf>
    <xf numFmtId="0" fontId="14" fillId="0" borderId="3" xfId="5" applyNumberFormat="1" applyFont="1" applyFill="1" applyBorder="1" applyAlignment="1" applyProtection="1">
      <alignment horizontal="center" vertical="center" wrapText="1"/>
    </xf>
    <xf numFmtId="0" fontId="14" fillId="0" borderId="2" xfId="5" applyNumberFormat="1" applyFont="1" applyFill="1" applyBorder="1" applyAlignment="1">
      <alignment horizontal="center" vertical="center" wrapText="1"/>
    </xf>
    <xf numFmtId="0" fontId="14" fillId="0" borderId="15" xfId="5" applyNumberFormat="1" applyFont="1" applyFill="1" applyBorder="1" applyAlignment="1" applyProtection="1">
      <alignment horizontal="center" vertical="center" wrapText="1"/>
    </xf>
    <xf numFmtId="181" fontId="14" fillId="0" borderId="2" xfId="5" applyNumberFormat="1" applyFont="1" applyFill="1" applyBorder="1" applyAlignment="1">
      <alignment horizontal="center" vertical="center" wrapText="1"/>
    </xf>
    <xf numFmtId="0" fontId="0" fillId="0" borderId="0" xfId="5" applyNumberFormat="1" applyFont="1" applyFill="1" applyAlignment="1">
      <alignment vertical="center"/>
    </xf>
    <xf numFmtId="179" fontId="14" fillId="0" borderId="0" xfId="5" applyNumberFormat="1" applyFont="1" applyFill="1" applyAlignment="1">
      <alignment horizontal="center" vertical="center"/>
    </xf>
    <xf numFmtId="179" fontId="14" fillId="0" borderId="0" xfId="5" applyNumberFormat="1" applyFont="1" applyFill="1" applyAlignment="1">
      <alignment vertical="center"/>
    </xf>
    <xf numFmtId="179" fontId="14" fillId="0" borderId="15" xfId="5" applyNumberFormat="1" applyFont="1" applyFill="1" applyBorder="1" applyAlignment="1" applyProtection="1">
      <alignment horizontal="center" vertical="center" wrapText="1"/>
    </xf>
    <xf numFmtId="179" fontId="14" fillId="0" borderId="2" xfId="5" applyNumberFormat="1" applyFont="1" applyFill="1" applyBorder="1" applyAlignment="1" applyProtection="1">
      <alignment horizontal="center" vertical="center" wrapText="1"/>
    </xf>
    <xf numFmtId="0" fontId="14" fillId="0" borderId="0" xfId="5" applyNumberFormat="1" applyFont="1" applyFill="1" applyAlignment="1">
      <alignment horizontal="right" vertical="center"/>
    </xf>
    <xf numFmtId="0" fontId="14" fillId="0" borderId="0" xfId="5" applyNumberFormat="1" applyFont="1" applyFill="1" applyAlignment="1">
      <alignment vertical="center"/>
    </xf>
    <xf numFmtId="0" fontId="14" fillId="0" borderId="1" xfId="5" applyNumberFormat="1" applyFont="1" applyFill="1" applyBorder="1" applyAlignment="1" applyProtection="1">
      <alignment horizontal="right" vertical="center"/>
    </xf>
    <xf numFmtId="0" fontId="14" fillId="0" borderId="4" xfId="5" applyNumberFormat="1" applyFont="1" applyFill="1" applyBorder="1" applyAlignment="1" applyProtection="1">
      <alignment horizontal="center" vertical="center" wrapText="1"/>
    </xf>
    <xf numFmtId="0" fontId="14" fillId="0" borderId="15"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49" fontId="14" fillId="0" borderId="2" xfId="5" applyNumberFormat="1" applyFont="1" applyFill="1" applyBorder="1" applyAlignment="1" applyProtection="1">
      <alignment horizontal="center" vertical="center" wrapText="1"/>
    </xf>
    <xf numFmtId="3" fontId="24" fillId="0" borderId="2" xfId="5" applyNumberFormat="1" applyFont="1" applyFill="1" applyBorder="1" applyAlignment="1" applyProtection="1">
      <alignment horizontal="right" vertical="center" wrapText="1"/>
    </xf>
    <xf numFmtId="3" fontId="14" fillId="0" borderId="2" xfId="5" applyNumberFormat="1" applyFont="1" applyFill="1" applyBorder="1" applyAlignment="1" applyProtection="1">
      <alignment horizontal="right" vertical="center" wrapText="1"/>
    </xf>
    <xf numFmtId="0" fontId="14" fillId="0" borderId="14" xfId="5" applyNumberFormat="1" applyFont="1" applyFill="1" applyBorder="1" applyAlignment="1" applyProtection="1">
      <alignment horizontal="center" vertical="center" wrapText="1"/>
    </xf>
    <xf numFmtId="0" fontId="14" fillId="0" borderId="12" xfId="5" applyNumberFormat="1" applyFont="1" applyFill="1" applyBorder="1" applyAlignment="1" applyProtection="1">
      <alignment horizontal="center" vertical="center" wrapText="1"/>
    </xf>
    <xf numFmtId="49" fontId="14" fillId="0" borderId="2" xfId="5" applyNumberFormat="1" applyFont="1" applyFill="1" applyBorder="1" applyAlignment="1" applyProtection="1">
      <alignment horizontal="right" vertical="center" wrapText="1"/>
    </xf>
    <xf numFmtId="0" fontId="14" fillId="0" borderId="0" xfId="5" applyNumberFormat="1" applyFont="1" applyFill="1" applyAlignment="1">
      <alignment horizontal="right"/>
    </xf>
    <xf numFmtId="0" fontId="14" fillId="0" borderId="0" xfId="0" applyFont="1" applyFill="1" applyAlignment="1">
      <alignment horizontal="justify" vertical="center"/>
    </xf>
    <xf numFmtId="0" fontId="14" fillId="0" borderId="0" xfId="0" applyFont="1" applyFill="1" applyAlignment="1">
      <alignment horizontal="left" vertical="center"/>
    </xf>
    <xf numFmtId="0" fontId="20" fillId="0" borderId="0" xfId="0" applyFont="1" applyFill="1" applyAlignment="1">
      <alignment horizontal="center" vertical="center"/>
    </xf>
    <xf numFmtId="0" fontId="14" fillId="0" borderId="0" xfId="0" applyFont="1" applyFill="1" applyAlignment="1">
      <alignment horizontal="right" vertical="center"/>
    </xf>
    <xf numFmtId="3" fontId="0" fillId="0" borderId="2" xfId="0" applyNumberFormat="1" applyFill="1" applyBorder="1" applyAlignment="1">
      <alignment horizontal="center" vertical="center" wrapText="1"/>
    </xf>
    <xf numFmtId="0" fontId="14" fillId="0" borderId="2" xfId="0" applyFont="1" applyFill="1" applyBorder="1" applyAlignment="1">
      <alignment horizontal="justify" vertical="center"/>
    </xf>
    <xf numFmtId="3" fontId="14" fillId="0" borderId="2" xfId="0" applyNumberFormat="1" applyFont="1" applyFill="1" applyBorder="1" applyAlignment="1">
      <alignment horizontal="justify" vertical="center"/>
    </xf>
    <xf numFmtId="0" fontId="25" fillId="0" borderId="0" xfId="0" applyFont="1" applyFill="1" applyAlignment="1">
      <alignment vertical="center"/>
    </xf>
    <xf numFmtId="0" fontId="26" fillId="0" borderId="0" xfId="0" applyFont="1" applyFill="1" applyAlignment="1">
      <alignment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9" fillId="0" borderId="0" xfId="0" applyFont="1" applyFill="1" applyBorder="1" applyAlignment="1">
      <alignment horizontal="right"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4" fontId="29" fillId="0" borderId="17" xfId="0" applyNumberFormat="1" applyFont="1" applyFill="1" applyBorder="1" applyAlignment="1">
      <alignment vertical="center" wrapText="1"/>
    </xf>
    <xf numFmtId="0" fontId="29" fillId="0" borderId="0" xfId="0" applyFont="1" applyFill="1" applyBorder="1" applyAlignment="1">
      <alignment vertical="center" wrapText="1"/>
    </xf>
    <xf numFmtId="0" fontId="14" fillId="0" borderId="14" xfId="5" applyNumberFormat="1" applyFont="1" applyFill="1" applyBorder="1" applyAlignment="1">
      <alignment horizontal="center" vertical="center" wrapText="1"/>
    </xf>
    <xf numFmtId="0" fontId="14" fillId="0" borderId="4" xfId="5" applyNumberFormat="1" applyFont="1" applyFill="1" applyBorder="1" applyAlignment="1">
      <alignment horizontal="center" vertical="center" wrapText="1"/>
    </xf>
    <xf numFmtId="49" fontId="14" fillId="0" borderId="0" xfId="5" applyNumberFormat="1" applyFont="1" applyFill="1" applyAlignment="1">
      <alignment horizontal="center" vertical="center"/>
    </xf>
    <xf numFmtId="0" fontId="14" fillId="0" borderId="0" xfId="5" applyNumberFormat="1" applyFont="1" applyFill="1" applyAlignment="1">
      <alignment horizontal="left" vertical="center"/>
    </xf>
    <xf numFmtId="179" fontId="14" fillId="0" borderId="13" xfId="5" applyNumberFormat="1" applyFont="1" applyFill="1" applyBorder="1" applyAlignment="1" applyProtection="1">
      <alignment horizontal="center" vertical="center" wrapText="1"/>
    </xf>
    <xf numFmtId="0" fontId="22" fillId="0" borderId="0" xfId="0" applyFont="1" applyFill="1"/>
    <xf numFmtId="0" fontId="0" fillId="0" borderId="0" xfId="0" applyAlignment="1">
      <alignment horizontal="left"/>
    </xf>
    <xf numFmtId="0" fontId="21" fillId="0" borderId="0" xfId="5" applyNumberFormat="1" applyFont="1" applyFill="1" applyAlignment="1" applyProtection="1">
      <alignment horizontal="left" vertical="center" wrapText="1"/>
    </xf>
    <xf numFmtId="0" fontId="14" fillId="0" borderId="2" xfId="5" applyNumberFormat="1" applyFont="1" applyFill="1" applyBorder="1" applyAlignment="1" applyProtection="1">
      <alignment horizontal="left" vertical="center" wrapText="1"/>
    </xf>
    <xf numFmtId="0" fontId="14" fillId="0" borderId="9" xfId="5" applyNumberFormat="1" applyFont="1" applyFill="1" applyBorder="1" applyAlignment="1">
      <alignment horizontal="center" vertical="center" wrapText="1"/>
    </xf>
    <xf numFmtId="0" fontId="14" fillId="0" borderId="9" xfId="5" applyNumberFormat="1" applyFont="1" applyFill="1" applyBorder="1" applyAlignment="1" applyProtection="1">
      <alignment horizontal="center" vertical="center" wrapText="1"/>
    </xf>
    <xf numFmtId="49" fontId="20" fillId="0" borderId="2" xfId="5" applyNumberFormat="1" applyFont="1" applyFill="1" applyBorder="1" applyAlignment="1">
      <alignment horizontal="center" vertical="center" wrapText="1"/>
    </xf>
    <xf numFmtId="180" fontId="20" fillId="0" borderId="2" xfId="5" applyNumberFormat="1" applyFont="1" applyFill="1" applyBorder="1" applyAlignment="1">
      <alignment horizontal="center" vertical="center" wrapText="1"/>
    </xf>
    <xf numFmtId="0" fontId="20" fillId="0" borderId="2" xfId="0" applyNumberFormat="1" applyFont="1" applyFill="1" applyBorder="1" applyAlignment="1">
      <alignment horizontal="left" vertical="center" wrapText="1"/>
    </xf>
    <xf numFmtId="49" fontId="22" fillId="0" borderId="2" xfId="0" applyNumberFormat="1" applyFont="1" applyFill="1" applyBorder="1" applyAlignment="1">
      <alignment horizontal="left" vertical="center" wrapText="1"/>
    </xf>
    <xf numFmtId="0" fontId="22" fillId="0" borderId="2" xfId="0" applyNumberFormat="1" applyFont="1" applyFill="1" applyBorder="1" applyAlignment="1">
      <alignment horizontal="left" vertical="center" wrapText="1"/>
    </xf>
    <xf numFmtId="0" fontId="22" fillId="0" borderId="2" xfId="0" applyFont="1" applyBorder="1"/>
    <xf numFmtId="180" fontId="22" fillId="0" borderId="2" xfId="0" applyNumberFormat="1" applyFont="1" applyBorder="1"/>
    <xf numFmtId="180" fontId="14" fillId="0" borderId="2" xfId="5" applyNumberFormat="1" applyFont="1" applyFill="1" applyBorder="1" applyAlignment="1">
      <alignment horizontal="center" vertical="center" wrapText="1"/>
    </xf>
    <xf numFmtId="180" fontId="0" fillId="0" borderId="2" xfId="0" applyNumberFormat="1" applyBorder="1"/>
    <xf numFmtId="0" fontId="14" fillId="0" borderId="2" xfId="5" applyNumberFormat="1" applyFont="1" applyFill="1" applyBorder="1" applyAlignment="1">
      <alignment horizontal="left" vertical="center" wrapText="1"/>
    </xf>
    <xf numFmtId="49" fontId="14" fillId="0" borderId="2" xfId="0" applyNumberFormat="1" applyFont="1" applyFill="1" applyBorder="1" applyAlignment="1">
      <alignment vertical="center"/>
    </xf>
    <xf numFmtId="49" fontId="0" fillId="0" borderId="2" xfId="0" applyNumberFormat="1" applyFont="1" applyFill="1" applyBorder="1" applyAlignment="1">
      <alignment vertical="center"/>
    </xf>
    <xf numFmtId="3" fontId="0" fillId="0" borderId="2" xfId="0" applyNumberFormat="1" applyFont="1" applyFill="1" applyBorder="1" applyAlignment="1">
      <alignment horizontal="center" vertical="center" wrapText="1"/>
    </xf>
    <xf numFmtId="180" fontId="0" fillId="0" borderId="2" xfId="0" applyNumberFormat="1" applyFont="1" applyFill="1" applyBorder="1" applyAlignment="1">
      <alignment horizontal="center" vertical="center" wrapText="1"/>
    </xf>
    <xf numFmtId="49" fontId="0" fillId="0" borderId="2"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180" fontId="0" fillId="0" borderId="2" xfId="0" applyNumberFormat="1" applyFill="1" applyBorder="1" applyAlignment="1">
      <alignment horizontal="center" vertical="center" wrapText="1"/>
    </xf>
    <xf numFmtId="180" fontId="20" fillId="0" borderId="2"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15" xfId="5" applyNumberFormat="1" applyFont="1" applyFill="1" applyBorder="1" applyAlignment="1">
      <alignment vertical="center" wrapText="1"/>
    </xf>
    <xf numFmtId="0" fontId="0" fillId="0" borderId="2" xfId="0" applyNumberFormat="1" applyFill="1" applyBorder="1" applyAlignment="1">
      <alignment vertical="center" wrapText="1"/>
    </xf>
    <xf numFmtId="0" fontId="22" fillId="0" borderId="2" xfId="0" applyNumberFormat="1" applyFont="1" applyFill="1" applyBorder="1" applyAlignment="1">
      <alignment horizontal="center" vertical="center" wrapText="1"/>
    </xf>
    <xf numFmtId="180" fontId="22"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xf>
    <xf numFmtId="0" fontId="14" fillId="0" borderId="2" xfId="0" applyFont="1" applyBorder="1" applyAlignment="1">
      <alignment vertical="center"/>
    </xf>
    <xf numFmtId="180" fontId="0" fillId="0" borderId="0" xfId="0" applyNumberFormat="1"/>
    <xf numFmtId="0" fontId="14" fillId="0" borderId="0" xfId="5" applyNumberFormat="1" applyFont="1" applyFill="1" applyAlignment="1" applyProtection="1">
      <alignment horizontal="right" vertical="center" wrapText="1"/>
    </xf>
    <xf numFmtId="0" fontId="14" fillId="0" borderId="13" xfId="5" applyNumberFormat="1" applyFont="1" applyFill="1" applyBorder="1" applyAlignment="1" applyProtection="1">
      <alignment horizontal="center" vertical="center" wrapText="1"/>
    </xf>
    <xf numFmtId="4" fontId="20" fillId="0" borderId="2" xfId="5" applyNumberFormat="1" applyFont="1" applyFill="1" applyBorder="1" applyAlignment="1">
      <alignment horizontal="center" vertical="center" wrapText="1"/>
    </xf>
    <xf numFmtId="184" fontId="14" fillId="0" borderId="2" xfId="5" applyNumberFormat="1" applyFont="1" applyFill="1" applyBorder="1" applyAlignment="1">
      <alignment horizontal="center" vertical="center" wrapText="1"/>
    </xf>
    <xf numFmtId="184" fontId="0" fillId="0" borderId="2" xfId="5" applyNumberFormat="1" applyFont="1" applyFill="1" applyBorder="1" applyAlignment="1">
      <alignment horizontal="center" vertical="center" wrapText="1"/>
    </xf>
    <xf numFmtId="181" fontId="20" fillId="0" borderId="2" xfId="0" applyNumberFormat="1" applyFont="1" applyFill="1" applyBorder="1" applyAlignment="1">
      <alignment horizontal="center" vertical="center"/>
    </xf>
    <xf numFmtId="181" fontId="14" fillId="0" borderId="2" xfId="0" applyNumberFormat="1" applyFont="1" applyFill="1" applyBorder="1" applyAlignment="1">
      <alignment horizontal="center" vertical="center"/>
    </xf>
    <xf numFmtId="0" fontId="14" fillId="0" borderId="2" xfId="0" applyNumberFormat="1" applyFont="1" applyFill="1" applyBorder="1" applyAlignment="1">
      <alignment vertical="center"/>
    </xf>
    <xf numFmtId="0" fontId="14" fillId="0" borderId="0" xfId="0" applyFont="1" applyFill="1" applyAlignment="1">
      <alignment horizontal="left"/>
    </xf>
    <xf numFmtId="0" fontId="14" fillId="0" borderId="1" xfId="5" applyNumberFormat="1" applyFont="1" applyFill="1" applyBorder="1" applyAlignment="1">
      <alignment horizontal="right" vertical="center" wrapText="1"/>
    </xf>
    <xf numFmtId="0" fontId="20" fillId="0" borderId="0" xfId="5" applyNumberFormat="1" applyFont="1" applyFill="1" applyAlignment="1">
      <alignment horizontal="centerContinuous" vertical="center"/>
    </xf>
    <xf numFmtId="181" fontId="20" fillId="0" borderId="2" xfId="0" applyNumberFormat="1" applyFont="1" applyFill="1" applyBorder="1" applyAlignment="1">
      <alignment vertical="center"/>
    </xf>
    <xf numFmtId="181" fontId="14" fillId="0" borderId="2" xfId="0" applyNumberFormat="1" applyFont="1" applyFill="1" applyBorder="1" applyAlignment="1">
      <alignment vertical="center"/>
    </xf>
    <xf numFmtId="0" fontId="14" fillId="0" borderId="0" xfId="5" applyNumberFormat="1" applyFont="1" applyAlignment="1">
      <alignment horizontal="centerContinuous" vertical="center"/>
    </xf>
    <xf numFmtId="180" fontId="20" fillId="0" borderId="2" xfId="0" applyNumberFormat="1" applyFont="1" applyFill="1" applyBorder="1" applyAlignment="1">
      <alignment horizontal="center" vertical="center"/>
    </xf>
    <xf numFmtId="0" fontId="0" fillId="0" borderId="2" xfId="0" applyNumberFormat="1" applyFont="1" applyFill="1" applyBorder="1" applyAlignment="1">
      <alignment vertical="center"/>
    </xf>
    <xf numFmtId="49" fontId="0" fillId="0" borderId="2" xfId="0" applyNumberFormat="1" applyFill="1" applyBorder="1" applyAlignment="1">
      <alignment horizontal="left"/>
    </xf>
    <xf numFmtId="49" fontId="0" fillId="0" borderId="2" xfId="0" applyNumberFormat="1" applyFill="1" applyBorder="1" applyAlignment="1">
      <alignment horizontal="left" vertical="center"/>
    </xf>
    <xf numFmtId="0" fontId="14" fillId="0" borderId="0" xfId="0" applyFont="1" applyFill="1" applyAlignment="1">
      <alignment horizontal="center" vertical="center"/>
    </xf>
    <xf numFmtId="0" fontId="14" fillId="0" borderId="0" xfId="5" applyNumberFormat="1" applyFont="1" applyFill="1" applyAlignment="1">
      <alignment horizontal="center" vertical="center"/>
    </xf>
    <xf numFmtId="0" fontId="14" fillId="0" borderId="0" xfId="5" applyNumberFormat="1" applyFont="1" applyFill="1" applyAlignment="1" applyProtection="1">
      <alignment horizontal="center" vertical="center" wrapText="1"/>
    </xf>
    <xf numFmtId="0" fontId="14" fillId="0" borderId="1" xfId="5" applyNumberFormat="1" applyFont="1" applyFill="1" applyBorder="1" applyAlignment="1" applyProtection="1">
      <alignment horizontal="center" vertical="center"/>
    </xf>
    <xf numFmtId="180" fontId="20" fillId="0" borderId="0" xfId="5" applyNumberFormat="1" applyFont="1" applyFill="1" applyAlignment="1">
      <alignment horizontal="centerContinuous" vertical="center"/>
    </xf>
    <xf numFmtId="180" fontId="14" fillId="0" borderId="0" xfId="5" applyNumberFormat="1" applyFont="1" applyFill="1" applyAlignment="1">
      <alignment horizontal="centerContinuous" vertical="center"/>
    </xf>
    <xf numFmtId="180" fontId="14" fillId="0" borderId="0" xfId="5" applyNumberFormat="1" applyFont="1" applyAlignment="1">
      <alignment horizontal="centerContinuous" vertical="center"/>
    </xf>
    <xf numFmtId="0" fontId="20" fillId="0" borderId="0" xfId="5" applyNumberFormat="1" applyFont="1" applyFill="1" applyAlignment="1">
      <alignment vertical="center"/>
    </xf>
    <xf numFmtId="0" fontId="22" fillId="2" borderId="0" xfId="5" applyNumberFormat="1" applyFont="1" applyFill="1" applyAlignment="1">
      <alignment vertical="center"/>
    </xf>
    <xf numFmtId="0" fontId="0" fillId="2" borderId="0" xfId="5" applyNumberFormat="1" applyFont="1" applyFill="1" applyAlignment="1">
      <alignment vertical="center"/>
    </xf>
    <xf numFmtId="181" fontId="20" fillId="0" borderId="2" xfId="0" applyNumberFormat="1" applyFont="1" applyFill="1" applyBorder="1" applyAlignment="1">
      <alignment horizontal="right" vertical="center"/>
    </xf>
    <xf numFmtId="181" fontId="14" fillId="0" borderId="2" xfId="0" applyNumberFormat="1" applyFont="1" applyFill="1" applyBorder="1" applyAlignment="1">
      <alignment horizontal="right" vertical="center"/>
    </xf>
    <xf numFmtId="0" fontId="22" fillId="0" borderId="2" xfId="0" applyNumberFormat="1" applyFont="1" applyFill="1" applyBorder="1" applyAlignment="1">
      <alignment vertical="center"/>
    </xf>
    <xf numFmtId="49" fontId="22" fillId="0" borderId="2" xfId="0" applyNumberFormat="1" applyFont="1" applyFill="1" applyBorder="1" applyAlignment="1">
      <alignment vertical="center"/>
    </xf>
    <xf numFmtId="181" fontId="22" fillId="0" borderId="2" xfId="0" applyNumberFormat="1" applyFont="1" applyFill="1" applyBorder="1" applyAlignment="1">
      <alignment horizontal="right" vertical="center"/>
    </xf>
    <xf numFmtId="49" fontId="0" fillId="0" borderId="2" xfId="0" applyNumberFormat="1" applyFill="1" applyBorder="1" applyAlignment="1">
      <alignment vertical="center"/>
    </xf>
    <xf numFmtId="181" fontId="0" fillId="0" borderId="2" xfId="0" applyNumberFormat="1" applyFill="1" applyBorder="1" applyAlignment="1">
      <alignment horizontal="right" vertical="center"/>
    </xf>
    <xf numFmtId="0" fontId="22" fillId="2" borderId="2" xfId="0" applyNumberFormat="1" applyFont="1" applyFill="1" applyBorder="1" applyAlignment="1">
      <alignment vertical="center"/>
    </xf>
    <xf numFmtId="49" fontId="20" fillId="2" borderId="2" xfId="5" applyNumberFormat="1" applyFont="1" applyFill="1" applyBorder="1" applyAlignment="1">
      <alignment horizontal="left" vertical="center" wrapText="1"/>
    </xf>
    <xf numFmtId="0" fontId="20" fillId="2" borderId="15" xfId="5" applyNumberFormat="1" applyFont="1" applyFill="1" applyBorder="1" applyAlignment="1" applyProtection="1">
      <alignment horizontal="left" vertical="center" wrapText="1"/>
      <protection locked="0"/>
    </xf>
    <xf numFmtId="180" fontId="22" fillId="2" borderId="2" xfId="0" applyNumberFormat="1" applyFont="1" applyFill="1" applyBorder="1" applyAlignment="1">
      <alignment horizontal="right" vertical="center"/>
    </xf>
    <xf numFmtId="49" fontId="14" fillId="2" borderId="2" xfId="5" applyNumberFormat="1" applyFont="1" applyFill="1" applyBorder="1" applyAlignment="1">
      <alignment horizontal="left" vertical="center" wrapText="1"/>
    </xf>
    <xf numFmtId="49" fontId="0" fillId="2" borderId="2" xfId="0" applyNumberFormat="1" applyFont="1" applyFill="1" applyBorder="1" applyAlignment="1">
      <alignment vertical="center"/>
    </xf>
    <xf numFmtId="0" fontId="14" fillId="2" borderId="15" xfId="5" applyNumberFormat="1" applyFont="1" applyFill="1" applyBorder="1" applyAlignment="1">
      <alignment horizontal="left" vertical="center" wrapText="1"/>
    </xf>
    <xf numFmtId="180" fontId="0" fillId="2" borderId="2" xfId="0" applyNumberFormat="1" applyFill="1" applyBorder="1" applyAlignment="1">
      <alignment horizontal="right" vertical="center"/>
    </xf>
    <xf numFmtId="49" fontId="14" fillId="2" borderId="2" xfId="0" applyNumberFormat="1" applyFont="1" applyFill="1" applyBorder="1" applyAlignment="1">
      <alignment horizontal="left" vertical="center" wrapText="1"/>
    </xf>
    <xf numFmtId="0" fontId="0" fillId="2" borderId="2" xfId="0" applyNumberFormat="1" applyFont="1" applyFill="1" applyBorder="1" applyAlignment="1">
      <alignment vertical="center"/>
    </xf>
    <xf numFmtId="0" fontId="0" fillId="0" borderId="0" xfId="5" applyNumberFormat="1" applyFont="1" applyFill="1" applyAlignment="1">
      <alignment horizontal="center" vertical="center"/>
    </xf>
    <xf numFmtId="9" fontId="14" fillId="0" borderId="0" xfId="5" applyNumberFormat="1" applyFont="1" applyFill="1" applyAlignment="1">
      <alignment horizontal="center" vertical="center" wrapText="1"/>
    </xf>
    <xf numFmtId="3" fontId="14" fillId="0" borderId="2" xfId="5" applyNumberFormat="1" applyFont="1" applyFill="1" applyBorder="1" applyAlignment="1">
      <alignment horizontal="right" vertical="center"/>
    </xf>
    <xf numFmtId="0" fontId="0" fillId="0" borderId="2" xfId="5" applyNumberFormat="1" applyFont="1" applyFill="1" applyBorder="1" applyAlignment="1">
      <alignment horizontal="right" vertical="center"/>
    </xf>
    <xf numFmtId="180" fontId="0" fillId="2" borderId="2" xfId="0" applyNumberFormat="1" applyFill="1" applyBorder="1" applyAlignment="1" applyProtection="1">
      <alignment horizontal="right" vertical="center"/>
      <protection locked="0"/>
    </xf>
    <xf numFmtId="180" fontId="0" fillId="2" borderId="2" xfId="5" applyNumberFormat="1" applyFont="1" applyFill="1" applyBorder="1" applyAlignment="1">
      <alignment horizontal="right" vertical="center"/>
    </xf>
    <xf numFmtId="0" fontId="14" fillId="0" borderId="0" xfId="5" applyNumberFormat="1" applyFont="1" applyFill="1" applyBorder="1" applyAlignment="1" applyProtection="1">
      <alignment horizontal="center" vertical="center" wrapText="1"/>
    </xf>
    <xf numFmtId="0" fontId="14" fillId="0" borderId="5" xfId="5" applyNumberFormat="1" applyFont="1" applyFill="1" applyBorder="1" applyAlignment="1" applyProtection="1">
      <alignment horizontal="center" vertical="center" wrapText="1"/>
    </xf>
    <xf numFmtId="0" fontId="14" fillId="0" borderId="11" xfId="5" applyNumberFormat="1" applyFont="1" applyFill="1" applyBorder="1" applyAlignment="1" applyProtection="1">
      <alignment horizontal="center" vertical="center" wrapText="1"/>
    </xf>
    <xf numFmtId="0" fontId="14" fillId="0" borderId="1" xfId="5" applyNumberFormat="1" applyFont="1" applyFill="1" applyBorder="1" applyAlignment="1" applyProtection="1">
      <alignment horizontal="center" vertical="center" wrapText="1"/>
    </xf>
    <xf numFmtId="181" fontId="20" fillId="0" borderId="2" xfId="0" applyNumberFormat="1" applyFont="1" applyFill="1" applyBorder="1" applyAlignment="1">
      <alignment horizontal="right" vertical="center" wrapText="1"/>
    </xf>
    <xf numFmtId="181" fontId="14" fillId="0" borderId="2" xfId="0" applyNumberFormat="1" applyFont="1" applyFill="1" applyBorder="1" applyAlignment="1">
      <alignment horizontal="right" vertical="center" wrapText="1"/>
    </xf>
    <xf numFmtId="0" fontId="0" fillId="0" borderId="0" xfId="5" applyNumberFormat="1" applyFont="1" applyFill="1" applyAlignment="1">
      <alignment horizontal="right" vertical="center"/>
    </xf>
    <xf numFmtId="181" fontId="0" fillId="0" borderId="2" xfId="0" applyNumberFormat="1" applyFill="1" applyBorder="1" applyAlignment="1">
      <alignment horizontal="right" vertical="center" wrapText="1"/>
    </xf>
    <xf numFmtId="3" fontId="0" fillId="0" borderId="2" xfId="0" applyNumberFormat="1" applyFill="1" applyBorder="1" applyAlignment="1">
      <alignment horizontal="right" vertical="center" wrapText="1"/>
    </xf>
    <xf numFmtId="181" fontId="22" fillId="0" borderId="2" xfId="0" applyNumberFormat="1" applyFont="1" applyFill="1" applyBorder="1" applyAlignment="1">
      <alignment horizontal="right" vertical="center" wrapText="1"/>
    </xf>
    <xf numFmtId="3" fontId="22" fillId="0" borderId="2" xfId="0" applyNumberFormat="1" applyFont="1" applyFill="1" applyBorder="1" applyAlignment="1">
      <alignment horizontal="right" vertical="center" wrapText="1"/>
    </xf>
    <xf numFmtId="180" fontId="0" fillId="2" borderId="0" xfId="5" applyNumberFormat="1" applyFont="1" applyFill="1" applyAlignment="1">
      <alignment horizontal="right" vertical="center"/>
    </xf>
    <xf numFmtId="180" fontId="0" fillId="2" borderId="2" xfId="0" applyNumberFormat="1" applyFill="1" applyBorder="1" applyAlignment="1">
      <alignment horizontal="right" vertical="center" wrapText="1"/>
    </xf>
    <xf numFmtId="0" fontId="14" fillId="0" borderId="6" xfId="5" applyNumberFormat="1" applyFont="1" applyFill="1" applyBorder="1" applyAlignment="1" applyProtection="1">
      <alignment horizontal="center" vertical="center" wrapText="1"/>
    </xf>
    <xf numFmtId="0" fontId="14" fillId="0" borderId="10" xfId="5" applyNumberFormat="1" applyFont="1" applyFill="1" applyBorder="1" applyAlignment="1" applyProtection="1">
      <alignment horizontal="center" vertical="center" wrapText="1"/>
    </xf>
    <xf numFmtId="0" fontId="20" fillId="0" borderId="0" xfId="5" applyNumberFormat="1" applyFont="1" applyFill="1" applyBorder="1" applyAlignment="1">
      <alignment horizontal="centerContinuous" vertical="center"/>
    </xf>
    <xf numFmtId="0" fontId="14" fillId="0" borderId="0" xfId="5" applyNumberFormat="1" applyFont="1" applyFill="1" applyBorder="1" applyAlignment="1">
      <alignment horizontal="centerContinuous" vertical="center"/>
    </xf>
    <xf numFmtId="0" fontId="20" fillId="2" borderId="0" xfId="5" applyNumberFormat="1" applyFont="1" applyFill="1" applyBorder="1" applyAlignment="1">
      <alignment horizontal="centerContinuous" vertical="center"/>
    </xf>
    <xf numFmtId="0" fontId="20" fillId="2" borderId="0" xfId="5" applyNumberFormat="1" applyFont="1" applyFill="1" applyAlignment="1">
      <alignment horizontal="centerContinuous" vertical="center"/>
    </xf>
    <xf numFmtId="0" fontId="14" fillId="2" borderId="0" xfId="5" applyNumberFormat="1" applyFont="1" applyFill="1" applyBorder="1" applyAlignment="1">
      <alignment horizontal="centerContinuous" vertical="center"/>
    </xf>
    <xf numFmtId="0" fontId="14" fillId="2" borderId="0" xfId="5" applyNumberFormat="1" applyFont="1" applyFill="1" applyAlignment="1">
      <alignment horizontal="centerContinuous" vertical="center"/>
    </xf>
    <xf numFmtId="180" fontId="22" fillId="0" borderId="2" xfId="55" applyNumberFormat="1" applyFont="1" applyFill="1" applyBorder="1" applyAlignment="1">
      <alignment horizontal="right" vertical="center"/>
    </xf>
    <xf numFmtId="180" fontId="0" fillId="0" borderId="2" xfId="55" applyNumberFormat="1" applyFill="1" applyBorder="1" applyAlignment="1">
      <alignment horizontal="right" vertical="center"/>
    </xf>
    <xf numFmtId="180" fontId="0" fillId="0" borderId="2" xfId="5" applyNumberFormat="1" applyFont="1" applyFill="1" applyBorder="1" applyAlignment="1">
      <alignment horizontal="right" vertical="center"/>
    </xf>
    <xf numFmtId="180" fontId="22" fillId="0" borderId="2" xfId="55" applyNumberFormat="1" applyFont="1" applyFill="1" applyBorder="1" applyAlignment="1">
      <alignment horizontal="right" vertical="center" wrapText="1"/>
    </xf>
    <xf numFmtId="180" fontId="0" fillId="0" borderId="2" xfId="55" applyNumberFormat="1" applyFill="1" applyBorder="1" applyAlignment="1">
      <alignment horizontal="right" vertical="center" wrapText="1"/>
    </xf>
    <xf numFmtId="0" fontId="22" fillId="0" borderId="0" xfId="55" applyFont="1" applyFill="1"/>
    <xf numFmtId="0" fontId="0" fillId="0" borderId="0" xfId="55" applyFill="1"/>
    <xf numFmtId="3" fontId="20" fillId="0" borderId="2" xfId="0" applyNumberFormat="1" applyFont="1" applyFill="1" applyBorder="1" applyAlignment="1">
      <alignment vertical="center" wrapText="1"/>
    </xf>
    <xf numFmtId="181" fontId="22" fillId="0" borderId="2" xfId="0" applyNumberFormat="1" applyFont="1" applyFill="1" applyBorder="1" applyAlignment="1">
      <alignment vertical="center" wrapText="1"/>
    </xf>
    <xf numFmtId="181" fontId="0" fillId="0" borderId="2" xfId="0" applyNumberFormat="1" applyFont="1" applyFill="1" applyBorder="1" applyAlignment="1">
      <alignment vertical="center" wrapText="1"/>
    </xf>
    <xf numFmtId="181" fontId="14" fillId="0" borderId="2" xfId="5" applyNumberFormat="1" applyFont="1" applyFill="1" applyBorder="1" applyAlignment="1">
      <alignment vertical="center"/>
    </xf>
    <xf numFmtId="3" fontId="22" fillId="0" borderId="2" xfId="0" applyNumberFormat="1" applyFont="1" applyFill="1" applyBorder="1" applyAlignment="1">
      <alignment vertical="center" wrapText="1"/>
    </xf>
    <xf numFmtId="3" fontId="0" fillId="0" borderId="2" xfId="0" applyNumberFormat="1" applyFill="1" applyBorder="1" applyAlignment="1">
      <alignment vertical="center" wrapText="1"/>
    </xf>
    <xf numFmtId="0" fontId="0" fillId="0" borderId="2" xfId="0" applyNumberFormat="1" applyFont="1" applyFill="1" applyBorder="1" applyAlignment="1">
      <alignment horizontal="left" vertical="center"/>
    </xf>
    <xf numFmtId="181" fontId="14" fillId="0" borderId="2" xfId="5" applyNumberFormat="1" applyFont="1" applyFill="1" applyBorder="1" applyAlignment="1">
      <alignment vertical="center" wrapText="1"/>
    </xf>
    <xf numFmtId="0" fontId="20" fillId="0" borderId="2" xfId="5" applyNumberFormat="1" applyFont="1" applyFill="1" applyBorder="1" applyAlignment="1">
      <alignment horizontal="left" vertical="center" wrapText="1"/>
    </xf>
    <xf numFmtId="181" fontId="0" fillId="0" borderId="2" xfId="55" applyNumberFormat="1" applyFill="1" applyBorder="1" applyAlignment="1">
      <alignment vertical="center" wrapText="1"/>
    </xf>
    <xf numFmtId="0" fontId="22" fillId="0" borderId="0" xfId="55" applyFont="1"/>
    <xf numFmtId="0" fontId="0" fillId="0" borderId="0" xfId="55"/>
    <xf numFmtId="179" fontId="14" fillId="0" borderId="2" xfId="5" applyNumberFormat="1" applyFont="1" applyFill="1" applyBorder="1" applyAlignment="1">
      <alignment vertical="center"/>
    </xf>
    <xf numFmtId="3" fontId="14" fillId="0" borderId="2" xfId="0" applyNumberFormat="1" applyFont="1" applyFill="1" applyBorder="1" applyAlignment="1">
      <alignment vertical="center" wrapText="1"/>
    </xf>
    <xf numFmtId="180" fontId="0" fillId="0" borderId="2" xfId="0" applyNumberFormat="1" applyFill="1" applyBorder="1" applyAlignment="1">
      <alignment vertical="center"/>
    </xf>
    <xf numFmtId="0" fontId="14" fillId="0" borderId="0" xfId="0" applyFont="1" applyFill="1" applyAlignment="1">
      <alignment vertical="center"/>
    </xf>
    <xf numFmtId="0" fontId="20"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vertical="center"/>
    </xf>
    <xf numFmtId="3" fontId="20" fillId="0" borderId="2" xfId="0" applyNumberFormat="1" applyFont="1" applyFill="1" applyBorder="1" applyAlignment="1">
      <alignment horizontal="right" vertical="center" wrapText="1"/>
    </xf>
    <xf numFmtId="3" fontId="20" fillId="0" borderId="2" xfId="5" applyNumberFormat="1" applyFont="1" applyFill="1" applyBorder="1" applyAlignment="1">
      <alignment horizontal="right" vertical="center"/>
    </xf>
    <xf numFmtId="181" fontId="14" fillId="0" borderId="15" xfId="5" applyNumberFormat="1" applyFont="1" applyFill="1" applyBorder="1" applyAlignment="1">
      <alignment horizontal="right" vertical="center" wrapText="1"/>
    </xf>
    <xf numFmtId="181" fontId="14" fillId="0" borderId="2" xfId="5" applyNumberFormat="1" applyFont="1" applyFill="1" applyBorder="1" applyAlignment="1">
      <alignment horizontal="right" vertical="center" wrapText="1"/>
    </xf>
    <xf numFmtId="0" fontId="0" fillId="0" borderId="2" xfId="0" applyNumberFormat="1" applyFont="1" applyFill="1" applyBorder="1" applyAlignment="1">
      <alignment horizontal="left" vertical="center" wrapText="1"/>
    </xf>
    <xf numFmtId="0" fontId="22" fillId="0" borderId="2" xfId="5" applyNumberFormat="1" applyFont="1" applyFill="1" applyBorder="1" applyAlignment="1">
      <alignment horizontal="centerContinuous" vertical="center"/>
    </xf>
    <xf numFmtId="49" fontId="22" fillId="0" borderId="2" xfId="5" applyNumberFormat="1" applyFont="1" applyFill="1" applyBorder="1" applyAlignment="1">
      <alignment horizontal="left" vertical="center" wrapText="1"/>
    </xf>
    <xf numFmtId="0" fontId="22" fillId="0" borderId="15" xfId="5" applyNumberFormat="1" applyFont="1" applyFill="1" applyBorder="1" applyAlignment="1">
      <alignment horizontal="left" vertical="center" wrapText="1"/>
    </xf>
    <xf numFmtId="0" fontId="0" fillId="0" borderId="15" xfId="5" applyNumberFormat="1" applyFont="1" applyFill="1" applyBorder="1" applyAlignment="1">
      <alignment horizontal="left" vertical="center" wrapText="1"/>
    </xf>
    <xf numFmtId="3" fontId="0" fillId="0" borderId="2" xfId="0" applyNumberFormat="1" applyFont="1" applyFill="1" applyBorder="1" applyAlignment="1">
      <alignment horizontal="right" vertical="center" wrapText="1"/>
    </xf>
    <xf numFmtId="181" fontId="0" fillId="0" borderId="2" xfId="5" applyNumberFormat="1" applyFont="1" applyFill="1" applyBorder="1" applyAlignment="1">
      <alignment horizontal="right" vertical="center" wrapText="1"/>
    </xf>
    <xf numFmtId="179" fontId="20" fillId="0" borderId="2" xfId="5" applyNumberFormat="1" applyFont="1" applyFill="1" applyBorder="1" applyAlignment="1">
      <alignment horizontal="right" vertical="center"/>
    </xf>
    <xf numFmtId="179" fontId="14" fillId="0" borderId="2" xfId="5" applyNumberFormat="1" applyFont="1" applyFill="1" applyBorder="1" applyAlignment="1">
      <alignment horizontal="right" vertical="center"/>
    </xf>
    <xf numFmtId="0" fontId="14" fillId="0" borderId="2" xfId="0" applyFont="1" applyFill="1" applyBorder="1" applyAlignment="1">
      <alignment horizontal="right"/>
    </xf>
    <xf numFmtId="0" fontId="20" fillId="0" borderId="2" xfId="5" applyNumberFormat="1" applyFont="1" applyFill="1" applyBorder="1" applyAlignment="1">
      <alignment horizontal="right" vertical="center"/>
    </xf>
    <xf numFmtId="0" fontId="14" fillId="0" borderId="4"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 xfId="0" applyNumberFormat="1" applyFont="1" applyFill="1" applyBorder="1" applyAlignment="1" applyProtection="1">
      <alignment vertical="center"/>
    </xf>
    <xf numFmtId="0" fontId="14" fillId="0" borderId="21" xfId="0" applyNumberFormat="1" applyFont="1" applyFill="1" applyBorder="1" applyAlignment="1" applyProtection="1">
      <alignment vertical="center"/>
    </xf>
    <xf numFmtId="181" fontId="14" fillId="0" borderId="21" xfId="0" applyNumberFormat="1" applyFont="1" applyFill="1" applyBorder="1" applyAlignment="1">
      <alignment vertical="center"/>
    </xf>
    <xf numFmtId="0" fontId="14" fillId="0" borderId="21" xfId="0" applyNumberFormat="1" applyFont="1" applyFill="1" applyBorder="1" applyAlignment="1" applyProtection="1">
      <alignment horizontal="left" vertical="center" wrapText="1"/>
    </xf>
    <xf numFmtId="185" fontId="14" fillId="0" borderId="2" xfId="0" applyNumberFormat="1" applyFont="1" applyFill="1" applyBorder="1" applyAlignment="1">
      <alignment horizontal="right" vertical="center"/>
    </xf>
    <xf numFmtId="0" fontId="14" fillId="0" borderId="0" xfId="5" applyNumberFormat="1" applyFont="1" applyFill="1" applyAlignment="1">
      <alignment horizontal="centerContinuous" vertical="center" wrapText="1"/>
    </xf>
    <xf numFmtId="0" fontId="14" fillId="0" borderId="1" xfId="5" applyNumberFormat="1" applyFont="1" applyFill="1" applyBorder="1" applyAlignment="1">
      <alignment horizontal="left" vertical="center" wrapText="1"/>
    </xf>
    <xf numFmtId="0" fontId="20" fillId="0" borderId="2" xfId="5" applyNumberFormat="1" applyFont="1" applyFill="1" applyBorder="1" applyAlignment="1" applyProtection="1">
      <alignment horizontal="center" vertical="center" wrapText="1"/>
    </xf>
    <xf numFmtId="0" fontId="20" fillId="0" borderId="14" xfId="5" applyNumberFormat="1" applyFont="1" applyFill="1" applyBorder="1" applyAlignment="1">
      <alignment horizontal="center" vertical="center" wrapText="1"/>
    </xf>
    <xf numFmtId="180" fontId="20" fillId="0" borderId="4" xfId="5" applyNumberFormat="1" applyFont="1" applyFill="1" applyBorder="1" applyAlignment="1">
      <alignment horizontal="right" vertical="center" wrapText="1"/>
    </xf>
    <xf numFmtId="181" fontId="20" fillId="0" borderId="15" xfId="5" applyNumberFormat="1" applyFont="1" applyFill="1" applyBorder="1" applyAlignment="1">
      <alignment horizontal="right" vertical="center" wrapText="1"/>
    </xf>
    <xf numFmtId="49" fontId="14" fillId="0" borderId="2" xfId="5" applyNumberFormat="1" applyFont="1" applyFill="1" applyBorder="1" applyAlignment="1">
      <alignment horizontal="centerContinuous" vertical="center"/>
    </xf>
    <xf numFmtId="49" fontId="14" fillId="0" borderId="15" xfId="5" applyNumberFormat="1" applyFont="1" applyFill="1" applyBorder="1" applyAlignment="1">
      <alignment horizontal="center" vertical="center" wrapText="1"/>
    </xf>
    <xf numFmtId="181" fontId="20" fillId="0" borderId="2" xfId="5" applyNumberFormat="1" applyFont="1" applyFill="1" applyBorder="1" applyAlignment="1">
      <alignment horizontal="right" vertical="center" wrapText="1"/>
    </xf>
    <xf numFmtId="49" fontId="0" fillId="0" borderId="2" xfId="0" applyNumberFormat="1" applyFont="1" applyFill="1" applyBorder="1" applyAlignment="1">
      <alignment horizontal="left"/>
    </xf>
    <xf numFmtId="0" fontId="0" fillId="0" borderId="2" xfId="0" applyNumberFormat="1" applyFont="1" applyFill="1" applyBorder="1" applyAlignment="1">
      <alignment horizontal="left"/>
    </xf>
    <xf numFmtId="181" fontId="20" fillId="2" borderId="2" xfId="5" applyNumberFormat="1" applyFont="1" applyFill="1" applyBorder="1" applyAlignment="1">
      <alignment horizontal="right" vertical="center" wrapText="1"/>
    </xf>
    <xf numFmtId="181" fontId="20" fillId="0" borderId="2" xfId="5" applyNumberFormat="1" applyFont="1" applyFill="1" applyBorder="1" applyAlignment="1">
      <alignment horizontal="center" vertical="center" wrapText="1"/>
    </xf>
    <xf numFmtId="49" fontId="14" fillId="0" borderId="2" xfId="5" applyNumberFormat="1" applyFont="1" applyFill="1" applyBorder="1" applyAlignment="1">
      <alignment vertical="center" wrapText="1"/>
    </xf>
    <xf numFmtId="49" fontId="14" fillId="0" borderId="2" xfId="0" applyNumberFormat="1" applyFont="1" applyFill="1" applyBorder="1" applyAlignment="1">
      <alignment vertical="center" wrapText="1"/>
    </xf>
    <xf numFmtId="0" fontId="30" fillId="0" borderId="2" xfId="5" applyNumberFormat="1" applyFont="1" applyFill="1" applyBorder="1" applyAlignment="1">
      <alignment horizontal="centerContinuous" vertical="center"/>
    </xf>
    <xf numFmtId="0" fontId="20" fillId="0" borderId="2" xfId="5" applyNumberFormat="1" applyFont="1" applyFill="1" applyBorder="1" applyAlignment="1">
      <alignment horizontal="center" vertical="center"/>
    </xf>
    <xf numFmtId="10" fontId="14" fillId="0" borderId="2" xfId="0" applyNumberFormat="1" applyFont="1" applyFill="1" applyBorder="1"/>
    <xf numFmtId="186" fontId="20" fillId="0" borderId="2" xfId="5" applyNumberFormat="1" applyFont="1" applyFill="1" applyBorder="1" applyAlignment="1">
      <alignment horizontal="right" vertical="center"/>
    </xf>
    <xf numFmtId="186" fontId="14" fillId="0" borderId="2" xfId="5" applyNumberFormat="1" applyFont="1" applyFill="1" applyBorder="1" applyAlignment="1">
      <alignment horizontal="right" vertical="center"/>
    </xf>
    <xf numFmtId="0" fontId="14" fillId="0" borderId="2" xfId="0" applyFont="1" applyFill="1" applyBorder="1" applyAlignment="1">
      <alignment horizontal="right" vertical="center"/>
    </xf>
    <xf numFmtId="0" fontId="0" fillId="0" borderId="2" xfId="0" applyFill="1" applyBorder="1" applyAlignment="1">
      <alignment horizontal="right" vertical="center"/>
    </xf>
    <xf numFmtId="0" fontId="0" fillId="0" borderId="2" xfId="0" applyFill="1" applyBorder="1" applyAlignment="1">
      <alignment horizontal="right"/>
    </xf>
    <xf numFmtId="186" fontId="20" fillId="0" borderId="2" xfId="0" applyNumberFormat="1" applyFont="1" applyFill="1" applyBorder="1"/>
    <xf numFmtId="186" fontId="14" fillId="0" borderId="2" xfId="0" applyNumberFormat="1" applyFont="1" applyFill="1" applyBorder="1"/>
    <xf numFmtId="0" fontId="0" fillId="0" borderId="1" xfId="0" applyFill="1" applyBorder="1"/>
    <xf numFmtId="180" fontId="14" fillId="0" borderId="2" xfId="5" applyNumberFormat="1" applyFont="1" applyFill="1" applyBorder="1" applyAlignment="1">
      <alignment horizontal="right" vertical="center" wrapText="1"/>
    </xf>
    <xf numFmtId="180" fontId="14" fillId="0" borderId="2" xfId="5" applyNumberFormat="1" applyFont="1" applyFill="1" applyBorder="1" applyAlignment="1">
      <alignment vertical="center" wrapText="1"/>
    </xf>
    <xf numFmtId="181" fontId="14" fillId="0" borderId="16" xfId="0" applyNumberFormat="1" applyFont="1" applyFill="1" applyBorder="1" applyAlignment="1" applyProtection="1">
      <alignment vertical="center" wrapText="1"/>
    </xf>
    <xf numFmtId="184" fontId="31" fillId="0" borderId="2" xfId="5" applyNumberFormat="1" applyFont="1" applyFill="1" applyBorder="1" applyAlignment="1">
      <alignment horizontal="center" vertical="center" wrapText="1"/>
    </xf>
    <xf numFmtId="0" fontId="14" fillId="0" borderId="1" xfId="5" applyNumberFormat="1" applyFont="1" applyFill="1" applyBorder="1" applyAlignment="1" applyProtection="1">
      <alignment horizontal="right" wrapText="1"/>
    </xf>
    <xf numFmtId="0" fontId="20" fillId="0" borderId="0" xfId="0" applyNumberFormat="1" applyFont="1" applyFill="1" applyAlignment="1" applyProtection="1">
      <alignment vertical="center"/>
    </xf>
    <xf numFmtId="0" fontId="22" fillId="0" borderId="0" xfId="0" applyNumberFormat="1" applyFont="1" applyFill="1" applyAlignment="1" applyProtection="1">
      <alignment horizontal="centerContinuous" vertical="center"/>
    </xf>
    <xf numFmtId="0" fontId="20" fillId="0" borderId="1" xfId="0" applyNumberFormat="1" applyFont="1" applyFill="1" applyBorder="1" applyAlignment="1" applyProtection="1">
      <alignment vertical="center"/>
    </xf>
    <xf numFmtId="0" fontId="14" fillId="0" borderId="2" xfId="0" applyNumberFormat="1" applyFont="1" applyFill="1" applyBorder="1" applyAlignment="1" applyProtection="1">
      <alignment horizontal="centerContinuous" vertical="center"/>
    </xf>
    <xf numFmtId="0" fontId="0" fillId="0" borderId="2" xfId="0" applyNumberFormat="1" applyFont="1" applyFill="1" applyBorder="1" applyAlignment="1" applyProtection="1">
      <alignment horizontal="centerContinuous" vertical="center"/>
    </xf>
    <xf numFmtId="0" fontId="14" fillId="0" borderId="12" xfId="0" applyNumberFormat="1" applyFont="1" applyFill="1" applyBorder="1" applyAlignment="1" applyProtection="1">
      <alignment horizontal="center" vertical="center" wrapText="1"/>
    </xf>
    <xf numFmtId="181" fontId="20" fillId="0" borderId="16" xfId="0" applyNumberFormat="1" applyFont="1" applyFill="1" applyBorder="1" applyAlignment="1">
      <alignment horizontal="right" vertical="center"/>
    </xf>
    <xf numFmtId="0" fontId="14" fillId="0" borderId="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181" fontId="20" fillId="0" borderId="12" xfId="0" applyNumberFormat="1" applyFont="1" applyFill="1" applyBorder="1" applyAlignment="1" applyProtection="1">
      <alignment horizontal="right" vertical="center" wrapText="1"/>
    </xf>
    <xf numFmtId="181" fontId="20" fillId="0" borderId="2" xfId="0" applyNumberFormat="1" applyFont="1" applyFill="1" applyBorder="1" applyAlignment="1" applyProtection="1">
      <alignment horizontal="right" vertical="center" wrapText="1"/>
    </xf>
    <xf numFmtId="181" fontId="14" fillId="0" borderId="16" xfId="0" applyNumberFormat="1" applyFont="1" applyFill="1" applyBorder="1" applyAlignment="1" applyProtection="1">
      <alignment horizontal="right" vertical="center" wrapText="1"/>
    </xf>
    <xf numFmtId="181" fontId="20" fillId="0" borderId="15" xfId="0" applyNumberFormat="1" applyFont="1" applyFill="1" applyBorder="1" applyAlignment="1" applyProtection="1">
      <alignment horizontal="right" vertical="center" wrapText="1"/>
    </xf>
    <xf numFmtId="181" fontId="20" fillId="0" borderId="16" xfId="0" applyNumberFormat="1" applyFont="1" applyFill="1" applyBorder="1" applyAlignment="1" applyProtection="1">
      <alignment horizontal="right" vertical="center"/>
    </xf>
    <xf numFmtId="0" fontId="0" fillId="0" borderId="2" xfId="0" applyFont="1" applyFill="1" applyBorder="1"/>
    <xf numFmtId="0" fontId="14" fillId="0" borderId="3"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vertical="center"/>
    </xf>
    <xf numFmtId="0" fontId="14" fillId="0" borderId="5"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184" fontId="14" fillId="0" borderId="16" xfId="0" applyNumberFormat="1" applyFont="1" applyFill="1" applyBorder="1" applyAlignment="1" applyProtection="1">
      <alignment horizontal="right" vertical="center" wrapText="1"/>
    </xf>
    <xf numFmtId="181" fontId="20" fillId="0" borderId="16" xfId="0" applyNumberFormat="1" applyFont="1" applyFill="1" applyBorder="1" applyAlignment="1" applyProtection="1">
      <alignment horizontal="right" vertical="center" wrapText="1"/>
    </xf>
    <xf numFmtId="0" fontId="14" fillId="0" borderId="14" xfId="0" applyNumberFormat="1" applyFont="1" applyFill="1" applyBorder="1" applyAlignment="1" applyProtection="1">
      <alignment horizontal="center" vertical="center"/>
    </xf>
    <xf numFmtId="178" fontId="20" fillId="0" borderId="16" xfId="0" applyNumberFormat="1" applyFont="1" applyFill="1" applyBorder="1" applyAlignment="1" applyProtection="1">
      <alignment horizontal="right" vertical="center" wrapText="1"/>
    </xf>
    <xf numFmtId="187" fontId="14" fillId="0" borderId="16" xfId="0" applyNumberFormat="1" applyFont="1" applyFill="1" applyBorder="1" applyAlignment="1" applyProtection="1">
      <alignment horizontal="right" vertical="center" wrapText="1"/>
    </xf>
    <xf numFmtId="181" fontId="20" fillId="0" borderId="15" xfId="0" applyNumberFormat="1" applyFont="1" applyFill="1" applyBorder="1" applyProtection="1"/>
    <xf numFmtId="0" fontId="14" fillId="0" borderId="2" xfId="0" applyNumberFormat="1" applyFont="1" applyFill="1" applyBorder="1" applyProtection="1"/>
    <xf numFmtId="181" fontId="20" fillId="0" borderId="13" xfId="0" applyNumberFormat="1" applyFont="1" applyFill="1" applyBorder="1" applyProtection="1"/>
    <xf numFmtId="181" fontId="20" fillId="0" borderId="12" xfId="0" applyNumberFormat="1" applyFont="1" applyFill="1" applyBorder="1" applyProtection="1"/>
    <xf numFmtId="181" fontId="14" fillId="0" borderId="3" xfId="0" applyNumberFormat="1" applyFont="1" applyFill="1" applyBorder="1" applyAlignment="1" applyProtection="1">
      <alignment horizontal="center" vertical="center"/>
    </xf>
    <xf numFmtId="0" fontId="0" fillId="0" borderId="0" xfId="0" applyNumberFormat="1" applyFont="1" applyFill="1" applyProtection="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常规 2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ColLevel_0" xfId="53"/>
    <cellStyle name="常规 2" xfId="54"/>
    <cellStyle name="常规 3" xfId="55"/>
    <cellStyle name="常规 4"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2" Type="http://schemas.openxmlformats.org/officeDocument/2006/relationships/sharedStrings" Target="sharedStrings.xml"/><Relationship Id="rId51" Type="http://schemas.openxmlformats.org/officeDocument/2006/relationships/styles" Target="styles.xml"/><Relationship Id="rId50" Type="http://schemas.openxmlformats.org/officeDocument/2006/relationships/theme" Target="theme/theme1.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yousi0512\FileStorage\File\2023-06\2022&#24180;&#24230;&#27752;&#32599;&#24066;&#20892;&#19994;&#20892;&#26449;&#23616;&#26412;&#32423;&#37096;&#38376;&#39044;&#31639;&#20844;&#2432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Administrator\Desktop\2022&#24180;&#24230;&#37096;&#38376;&#39044;&#31639;&#20844;&#24320;&#27169;&#26495;23.4\2022&#24180;&#20108;&#32423;&#26426;&#26500;&#20844;&#24320;\2022&#24180;&#24230;&#27752;&#32599;&#24066;&#29983;&#24577;&#33021;&#28304;&#26381;&#21153;&#20013;&#24515;&#39044;&#31639;&#20844;&#24320;&#349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Administrator\Desktop\2022&#24180;&#24230;&#37096;&#38376;&#39044;&#31639;&#20844;&#24320;&#27169;&#26495;23.4\2022&#24180;&#20108;&#32423;&#26426;&#26500;&#20844;&#24320;\2022&#24180;&#24230;&#27752;&#32599;&#24066;&#20892;&#19994;&#24191;&#25773;&#30005;&#35270;&#23398;&#26657;&#37096;&#38376;&#39044;&#31639;&#20844;&#24320;&#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22&#24180;&#24230;&#37096;&#38376;&#39044;&#31639;&#20844;&#24320;&#27169;&#26495;23.4\&#20108;&#32423;&#26426;&#26500;&#39044;&#31639;&#20844;&#24320;\2022&#24180;&#24230;&#27752;&#32599;&#24066;&#32463;&#31649;&#20013;&#24515;&#37096;&#38376;&#39044;&#31639;&#20844;&#24320;&#34920;5.26&#65288;&#19968;&#20307;&#2127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022&#24180;&#24230;&#37096;&#38376;&#39044;&#31639;&#20844;&#24320;&#27169;&#26495;23.4\&#20108;&#32423;&#26426;&#26500;&#39044;&#31639;&#20844;&#24320;\2022&#24180;&#24230;&#27752;&#32599;&#24066;&#27752;&#32599;&#24066;&#30044;&#29287;&#27700;&#20135;&#26381;&#21153;&#20013;&#24515;&#37096;&#38376;&#39044;&#31639;&#20844;&#24320;&#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022&#24180;&#24230;&#37096;&#38376;&#39044;&#31639;&#20844;&#24320;&#27169;&#26495;23.4\&#20108;&#32423;&#26426;&#26500;&#39044;&#31639;&#20844;&#24320;\2022&#24180;&#24230;&#27752;&#32599;&#24066;&#20892;&#19994;&#24191;&#25773;&#30005;&#35270;&#23398;&#26657;&#37096;&#38376;&#39044;&#31639;&#20844;&#2432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022&#24180;&#24230;&#37096;&#38376;&#39044;&#31639;&#20844;&#24320;&#27169;&#26495;23.4\&#20108;&#32423;&#26426;&#26500;&#39044;&#31639;&#20844;&#24320;\2022&#24180;&#24230;&#27752;&#32599;&#24066;&#20892;&#19994;&#32508;&#21512;&#25216;&#26415;&#25512;&#24191;&#20013;&#24515;&#26412;&#32423;&#37096;&#38376;&#39044;&#31639;&#20844;&#24320;&#349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22&#24180;&#24230;&#37096;&#38376;&#39044;&#31639;&#20844;&#24320;&#27169;&#26495;23.4\&#20108;&#32423;&#26426;&#26500;&#39044;&#31639;&#20844;&#24320;\2022&#24180;&#24230;&#27752;&#32599;&#24066;&#29983;&#24577;&#33021;&#28304;&#26381;&#21153;&#20013;&#24515;&#39044;&#31639;&#20844;&#24320;&#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esktop\2022&#24180;&#24230;&#37096;&#38376;&#39044;&#31639;&#20844;&#24320;&#27169;&#26495;23.4\2022&#24180;&#20108;&#32423;&#26426;&#26500;&#20844;&#24320;\2022&#24180;&#24230;&#27752;&#32599;&#24066;&#27752;&#32599;&#24066;&#30044;&#29287;&#27700;&#20135;&#26381;&#21153;&#20013;&#24515;&#37096;&#38376;&#39044;&#31639;&#20844;&#24320;&#349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Administrator\Desktop\2022&#24180;&#24230;&#37096;&#38376;&#39044;&#31639;&#20844;&#24320;&#27169;&#26495;23.4\2022&#24180;&#20108;&#32423;&#26426;&#26500;&#20844;&#24320;\2022&#24180;&#24230;&#27752;&#32599;&#24066;&#20892;&#19994;&#32508;&#21512;&#25216;&#26415;&#25512;&#24191;&#20013;&#24515;&#26412;&#32423;&#37096;&#38376;&#39044;&#31639;&#20844;&#24320;&#34920;(3)(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Desktop\2022&#24180;&#24230;&#37096;&#38376;&#39044;&#31639;&#20844;&#24320;&#27169;&#26495;23.4\2022&#24180;&#20108;&#32423;&#26426;&#26500;&#20844;&#24320;\2022&#24180;&#24230;&#27752;&#32599;&#24066;&#32463;&#31649;&#20013;&#24515;&#37096;&#38376;&#39044;&#31639;&#20844;&#24320;&#34920;5.26&#65288;&#19968;&#20307;&#21270;&#652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农村户村厕所改建和污水治理"/>
      <sheetName val="粮食生产扶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1"/>
      <sheetName val="项目支出预算绩效目标申报表2"/>
      <sheetName val="项目支出预算绩效目标申报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支出情况表—工资福利支出(政府预算)"/>
      <sheetName val="一般公共预算支出情况表—商品和服务支出(政府预算)"/>
      <sheetName val="一般公共预算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磊石渔场税费改革转移支付"/>
      <sheetName val="生猪定点屠宰食品安全监督"/>
      <sheetName val="小三场税费改革(种畜场、水产良种场）"/>
    </sheetNames>
    <sheetDataSet>
      <sheetData sheetId="0">
        <row r="32">
          <cell r="D3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1）"/>
      <sheetName val="项目支出预算绩效目标申报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支出情况表—工资福利支出(政府预算)"/>
      <sheetName val="一般公共预算支出情况表—商品和服务支出(政府预算)"/>
      <sheetName val="一般公共预算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磊石渔场税费改革转移支付"/>
      <sheetName val="生猪定点屠宰食品安全监督"/>
      <sheetName val="小三场税费改革(种畜场、水产良种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sheetName val="一般公共预算支出情况表"/>
      <sheetName val="一般公共预算基本支出情况表"/>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1）"/>
      <sheetName val="项目支出预算绩效目标申报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收支总表"/>
      <sheetName val="收入总体情况表"/>
      <sheetName val="支出总体情况表"/>
      <sheetName val="财政拨款收支总表 "/>
      <sheetName val="一般公共预算支出情况表"/>
      <sheetName val="一般公共预算基本支出情况表 "/>
      <sheetName val="一般公共预算基本支出情况表—工资福利支出"/>
      <sheetName val="一般公共预算基本支出情况表—商品和服务支出"/>
      <sheetName val="一般公共预算基本支出情况表—对个人和家庭的补助"/>
      <sheetName val="项目支出预算总表"/>
      <sheetName val="政府性基金拨款支出预算表"/>
      <sheetName val="国有资本经营预算支出表"/>
      <sheetName val="“三公”经费预算公开表"/>
      <sheetName val="非税收入计划表"/>
      <sheetName val="上年结转支出预算表"/>
      <sheetName val="政府采购预算表"/>
      <sheetName val="支出总体情况表(政府预算)"/>
      <sheetName val="一般公共预算基本支出情况表—工资福利支出(政府预算)"/>
      <sheetName val="一般公共预算基本支出情况表—商品和服务支出(政府预算)"/>
      <sheetName val="一般公共预算基本支出情况表—对个人和家庭的补助(政府预算)"/>
      <sheetName val="政府性基金拨款支出预算表(政府预算)"/>
      <sheetName val="上年结转支出预算表(政府预算)"/>
      <sheetName val="一般公共预算拨款--经费拨款预算表(按部门预算经济分类)"/>
      <sheetName val="一般公共预算拨款--经费拨款预算表(按政府预算经济分类)"/>
      <sheetName val="纳入专户管理的非税收入拨款支出预算表(按部门预算经济分类)"/>
      <sheetName val="纳入专户管理的非税收入拨款支出预算表(按政府预算经济分类)"/>
      <sheetName val="部门（单位）整体支出预算绩效目标申报表"/>
      <sheetName val="项目支出预算绩效目标申报表1"/>
      <sheetName val="项目支出预算绩效目标申报表2"/>
      <sheetName val="项目支出预算绩效目标申报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workbookViewId="0">
      <selection activeCell="F6" sqref="F6"/>
    </sheetView>
  </sheetViews>
  <sheetFormatPr defaultColWidth="9.125" defaultRowHeight="10.8"/>
  <cols>
    <col min="1" max="1" width="49.5" style="1" customWidth="1"/>
    <col min="2" max="2" width="22.46875" style="1" customWidth="1"/>
    <col min="3" max="3" width="34.375" style="1" customWidth="1"/>
    <col min="4" max="4" width="22.875" style="1" customWidth="1"/>
    <col min="5" max="5" width="34.375" style="1" customWidth="1"/>
    <col min="6" max="6" width="21.2916666666667" style="1" customWidth="1"/>
    <col min="7" max="7" width="34.375" style="1" customWidth="1"/>
    <col min="8" max="8" width="19.9895833333333" style="1" customWidth="1"/>
    <col min="9" max="16384" width="9.125" style="1"/>
  </cols>
  <sheetData>
    <row r="1" ht="21" customHeight="1" spans="1:256">
      <c r="A1" s="868" t="s">
        <v>0</v>
      </c>
      <c r="B1" s="868"/>
      <c r="C1" s="868"/>
      <c r="D1" s="868"/>
      <c r="E1" s="868"/>
      <c r="G1" s="389"/>
      <c r="H1" s="384" t="s">
        <v>1</v>
      </c>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c r="FF1" s="389"/>
      <c r="FG1" s="389"/>
      <c r="FH1" s="389"/>
      <c r="FI1" s="389"/>
      <c r="FJ1" s="389"/>
      <c r="FK1" s="389"/>
      <c r="FL1" s="389"/>
      <c r="FM1" s="389"/>
      <c r="FN1" s="389"/>
      <c r="FO1" s="389"/>
      <c r="FP1" s="389"/>
      <c r="FQ1" s="389"/>
      <c r="FR1" s="389"/>
      <c r="FS1" s="389"/>
      <c r="FT1" s="389"/>
      <c r="FU1" s="389"/>
      <c r="FV1" s="389"/>
      <c r="FW1" s="389"/>
      <c r="FX1" s="389"/>
      <c r="FY1" s="389"/>
      <c r="FZ1" s="389"/>
      <c r="GA1" s="389"/>
      <c r="GB1" s="389"/>
      <c r="GC1" s="389"/>
      <c r="GD1" s="389"/>
      <c r="GE1" s="389"/>
      <c r="GF1" s="389"/>
      <c r="GG1" s="389"/>
      <c r="GH1" s="389"/>
      <c r="GI1" s="389"/>
      <c r="GJ1" s="389"/>
      <c r="GK1" s="389"/>
      <c r="GL1" s="389"/>
      <c r="GM1" s="389"/>
      <c r="GN1" s="389"/>
      <c r="GO1" s="389"/>
      <c r="GP1" s="389"/>
      <c r="GQ1" s="389"/>
      <c r="GR1" s="389"/>
      <c r="GS1" s="389"/>
      <c r="GT1" s="389"/>
      <c r="GU1" s="389"/>
      <c r="GV1" s="389"/>
      <c r="GW1" s="389"/>
      <c r="GX1" s="389"/>
      <c r="GY1" s="389"/>
      <c r="GZ1" s="389"/>
      <c r="HA1" s="389"/>
      <c r="HB1" s="389"/>
      <c r="HC1" s="389"/>
      <c r="HD1" s="389"/>
      <c r="HE1" s="389"/>
      <c r="HF1" s="389"/>
      <c r="HG1" s="389"/>
      <c r="HH1" s="389"/>
      <c r="HI1" s="389"/>
      <c r="HJ1" s="389"/>
      <c r="HK1" s="389"/>
      <c r="HL1" s="389"/>
      <c r="HM1" s="389"/>
      <c r="HN1" s="389"/>
      <c r="HO1" s="389"/>
      <c r="HP1" s="389"/>
      <c r="HQ1" s="389"/>
      <c r="HR1" s="389"/>
      <c r="HS1" s="389"/>
      <c r="HT1" s="389"/>
      <c r="HU1" s="389"/>
      <c r="HV1" s="389"/>
      <c r="HW1" s="389"/>
      <c r="HX1" s="389"/>
      <c r="HY1" s="389"/>
      <c r="HZ1" s="389"/>
      <c r="IA1" s="389"/>
      <c r="IB1" s="389"/>
      <c r="IC1" s="389"/>
      <c r="ID1" s="389"/>
      <c r="IE1" s="389"/>
      <c r="IF1" s="389"/>
      <c r="IG1" s="389"/>
      <c r="IH1" s="389"/>
      <c r="II1" s="389"/>
      <c r="IJ1" s="389"/>
      <c r="IK1" s="389"/>
      <c r="IL1" s="389"/>
      <c r="IM1" s="389"/>
      <c r="IN1" s="389"/>
      <c r="IO1" s="389"/>
      <c r="IP1" s="389"/>
      <c r="IQ1" s="389"/>
      <c r="IR1" s="389"/>
      <c r="IS1" s="389"/>
      <c r="IT1" s="389"/>
      <c r="IU1" s="389"/>
      <c r="IV1" s="389"/>
    </row>
    <row r="2" ht="21" customHeight="1" spans="1:256">
      <c r="A2" s="368" t="s">
        <v>2</v>
      </c>
      <c r="B2" s="368"/>
      <c r="C2" s="368"/>
      <c r="D2" s="368"/>
      <c r="E2" s="368"/>
      <c r="F2" s="368"/>
      <c r="G2" s="869"/>
      <c r="H2" s="869"/>
      <c r="I2" s="86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c r="IJ2" s="389"/>
      <c r="IK2" s="389"/>
      <c r="IL2" s="389"/>
      <c r="IM2" s="389"/>
      <c r="IN2" s="389"/>
      <c r="IO2" s="389"/>
      <c r="IP2" s="389"/>
      <c r="IQ2" s="389"/>
      <c r="IR2" s="389"/>
      <c r="IS2" s="389"/>
      <c r="IT2" s="389"/>
      <c r="IU2" s="389"/>
      <c r="IV2" s="389"/>
    </row>
    <row r="3" ht="21" customHeight="1" spans="1:256">
      <c r="A3" s="870"/>
      <c r="B3" s="870"/>
      <c r="C3" s="870"/>
      <c r="D3" s="868"/>
      <c r="E3" s="868"/>
      <c r="G3" s="389"/>
      <c r="H3" s="387" t="s">
        <v>3</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c r="FT3" s="389"/>
      <c r="FU3" s="389"/>
      <c r="FV3" s="389"/>
      <c r="FW3" s="389"/>
      <c r="FX3" s="389"/>
      <c r="FY3" s="389"/>
      <c r="FZ3" s="389"/>
      <c r="GA3" s="389"/>
      <c r="GB3" s="389"/>
      <c r="GC3" s="389"/>
      <c r="GD3" s="389"/>
      <c r="GE3" s="389"/>
      <c r="GF3" s="389"/>
      <c r="GG3" s="389"/>
      <c r="GH3" s="389"/>
      <c r="GI3" s="389"/>
      <c r="GJ3" s="389"/>
      <c r="GK3" s="389"/>
      <c r="GL3" s="389"/>
      <c r="GM3" s="389"/>
      <c r="GN3" s="389"/>
      <c r="GO3" s="389"/>
      <c r="GP3" s="389"/>
      <c r="GQ3" s="389"/>
      <c r="GR3" s="389"/>
      <c r="GS3" s="389"/>
      <c r="GT3" s="389"/>
      <c r="GU3" s="389"/>
      <c r="GV3" s="389"/>
      <c r="GW3" s="389"/>
      <c r="GX3" s="389"/>
      <c r="GY3" s="389"/>
      <c r="GZ3" s="389"/>
      <c r="HA3" s="389"/>
      <c r="HB3" s="389"/>
      <c r="HC3" s="389"/>
      <c r="HD3" s="389"/>
      <c r="HE3" s="389"/>
      <c r="HF3" s="389"/>
      <c r="HG3" s="389"/>
      <c r="HH3" s="389"/>
      <c r="HI3" s="389"/>
      <c r="HJ3" s="389"/>
      <c r="HK3" s="389"/>
      <c r="HL3" s="389"/>
      <c r="HM3" s="389"/>
      <c r="HN3" s="389"/>
      <c r="HO3" s="389"/>
      <c r="HP3" s="389"/>
      <c r="HQ3" s="389"/>
      <c r="HR3" s="389"/>
      <c r="HS3" s="389"/>
      <c r="HT3" s="389"/>
      <c r="HU3" s="389"/>
      <c r="HV3" s="389"/>
      <c r="HW3" s="389"/>
      <c r="HX3" s="389"/>
      <c r="HY3" s="389"/>
      <c r="HZ3" s="389"/>
      <c r="IA3" s="389"/>
      <c r="IB3" s="389"/>
      <c r="IC3" s="389"/>
      <c r="ID3" s="389"/>
      <c r="IE3" s="389"/>
      <c r="IF3" s="389"/>
      <c r="IG3" s="389"/>
      <c r="IH3" s="389"/>
      <c r="II3" s="389"/>
      <c r="IJ3" s="389"/>
      <c r="IK3" s="389"/>
      <c r="IL3" s="389"/>
      <c r="IM3" s="389"/>
      <c r="IN3" s="389"/>
      <c r="IO3" s="389"/>
      <c r="IP3" s="389"/>
      <c r="IQ3" s="389"/>
      <c r="IR3" s="389"/>
      <c r="IS3" s="389"/>
      <c r="IT3" s="389"/>
      <c r="IU3" s="389"/>
      <c r="IV3" s="389"/>
    </row>
    <row r="4" s="547" customFormat="1" ht="21" customHeight="1" spans="1:256">
      <c r="A4" s="871" t="s">
        <v>4</v>
      </c>
      <c r="B4" s="871"/>
      <c r="C4" s="871" t="s">
        <v>5</v>
      </c>
      <c r="D4" s="871"/>
      <c r="E4" s="871"/>
      <c r="F4" s="871"/>
      <c r="G4" s="872"/>
      <c r="H4" s="872"/>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7"/>
      <c r="AN4" s="897"/>
      <c r="AO4" s="897"/>
      <c r="AP4" s="897"/>
      <c r="AQ4" s="897"/>
      <c r="AR4" s="897"/>
      <c r="AS4" s="897"/>
      <c r="AT4" s="897"/>
      <c r="AU4" s="897"/>
      <c r="AV4" s="897"/>
      <c r="AW4" s="897"/>
      <c r="AX4" s="897"/>
      <c r="AY4" s="897"/>
      <c r="AZ4" s="897"/>
      <c r="BA4" s="897"/>
      <c r="BB4" s="897"/>
      <c r="BC4" s="897"/>
      <c r="BD4" s="897"/>
      <c r="BE4" s="897"/>
      <c r="BF4" s="897"/>
      <c r="BG4" s="897"/>
      <c r="BH4" s="897"/>
      <c r="BI4" s="897"/>
      <c r="BJ4" s="897"/>
      <c r="BK4" s="897"/>
      <c r="BL4" s="897"/>
      <c r="BM4" s="897"/>
      <c r="BN4" s="897"/>
      <c r="BO4" s="897"/>
      <c r="BP4" s="897"/>
      <c r="BQ4" s="897"/>
      <c r="BR4" s="897"/>
      <c r="BS4" s="897"/>
      <c r="BT4" s="897"/>
      <c r="BU4" s="897"/>
      <c r="BV4" s="897"/>
      <c r="BW4" s="897"/>
      <c r="BX4" s="897"/>
      <c r="BY4" s="897"/>
      <c r="BZ4" s="897"/>
      <c r="CA4" s="897"/>
      <c r="CB4" s="897"/>
      <c r="CC4" s="897"/>
      <c r="CD4" s="897"/>
      <c r="CE4" s="897"/>
      <c r="CF4" s="897"/>
      <c r="CG4" s="897"/>
      <c r="CH4" s="897"/>
      <c r="CI4" s="897"/>
      <c r="CJ4" s="897"/>
      <c r="CK4" s="897"/>
      <c r="CL4" s="897"/>
      <c r="CM4" s="897"/>
      <c r="CN4" s="897"/>
      <c r="CO4" s="897"/>
      <c r="CP4" s="897"/>
      <c r="CQ4" s="897"/>
      <c r="CR4" s="897"/>
      <c r="CS4" s="897"/>
      <c r="CT4" s="897"/>
      <c r="CU4" s="897"/>
      <c r="CV4" s="897"/>
      <c r="CW4" s="897"/>
      <c r="CX4" s="897"/>
      <c r="CY4" s="897"/>
      <c r="CZ4" s="897"/>
      <c r="DA4" s="897"/>
      <c r="DB4" s="897"/>
      <c r="DC4" s="897"/>
      <c r="DD4" s="897"/>
      <c r="DE4" s="897"/>
      <c r="DF4" s="897"/>
      <c r="DG4" s="897"/>
      <c r="DH4" s="897"/>
      <c r="DI4" s="897"/>
      <c r="DJ4" s="897"/>
      <c r="DK4" s="897"/>
      <c r="DL4" s="897"/>
      <c r="DM4" s="897"/>
      <c r="DN4" s="897"/>
      <c r="DO4" s="897"/>
      <c r="DP4" s="897"/>
      <c r="DQ4" s="897"/>
      <c r="DR4" s="897"/>
      <c r="DS4" s="897"/>
      <c r="DT4" s="897"/>
      <c r="DU4" s="897"/>
      <c r="DV4" s="897"/>
      <c r="DW4" s="897"/>
      <c r="DX4" s="897"/>
      <c r="DY4" s="897"/>
      <c r="DZ4" s="897"/>
      <c r="EA4" s="897"/>
      <c r="EB4" s="897"/>
      <c r="EC4" s="897"/>
      <c r="ED4" s="897"/>
      <c r="EE4" s="897"/>
      <c r="EF4" s="897"/>
      <c r="EG4" s="897"/>
      <c r="EH4" s="897"/>
      <c r="EI4" s="897"/>
      <c r="EJ4" s="897"/>
      <c r="EK4" s="897"/>
      <c r="EL4" s="897"/>
      <c r="EM4" s="897"/>
      <c r="EN4" s="897"/>
      <c r="EO4" s="897"/>
      <c r="EP4" s="897"/>
      <c r="EQ4" s="897"/>
      <c r="ER4" s="897"/>
      <c r="ES4" s="897"/>
      <c r="ET4" s="897"/>
      <c r="EU4" s="897"/>
      <c r="EV4" s="897"/>
      <c r="EW4" s="897"/>
      <c r="EX4" s="897"/>
      <c r="EY4" s="897"/>
      <c r="EZ4" s="897"/>
      <c r="FA4" s="897"/>
      <c r="FB4" s="897"/>
      <c r="FC4" s="897"/>
      <c r="FD4" s="897"/>
      <c r="FE4" s="897"/>
      <c r="FF4" s="897"/>
      <c r="FG4" s="897"/>
      <c r="FH4" s="897"/>
      <c r="FI4" s="897"/>
      <c r="FJ4" s="897"/>
      <c r="FK4" s="897"/>
      <c r="FL4" s="897"/>
      <c r="FM4" s="897"/>
      <c r="FN4" s="897"/>
      <c r="FO4" s="897"/>
      <c r="FP4" s="897"/>
      <c r="FQ4" s="897"/>
      <c r="FR4" s="897"/>
      <c r="FS4" s="897"/>
      <c r="FT4" s="897"/>
      <c r="FU4" s="897"/>
      <c r="FV4" s="897"/>
      <c r="FW4" s="897"/>
      <c r="FX4" s="897"/>
      <c r="FY4" s="897"/>
      <c r="FZ4" s="897"/>
      <c r="GA4" s="897"/>
      <c r="GB4" s="897"/>
      <c r="GC4" s="897"/>
      <c r="GD4" s="897"/>
      <c r="GE4" s="897"/>
      <c r="GF4" s="897"/>
      <c r="GG4" s="897"/>
      <c r="GH4" s="897"/>
      <c r="GI4" s="897"/>
      <c r="GJ4" s="897"/>
      <c r="GK4" s="897"/>
      <c r="GL4" s="897"/>
      <c r="GM4" s="897"/>
      <c r="GN4" s="897"/>
      <c r="GO4" s="897"/>
      <c r="GP4" s="897"/>
      <c r="GQ4" s="897"/>
      <c r="GR4" s="897"/>
      <c r="GS4" s="897"/>
      <c r="GT4" s="897"/>
      <c r="GU4" s="897"/>
      <c r="GV4" s="897"/>
      <c r="GW4" s="897"/>
      <c r="GX4" s="897"/>
      <c r="GY4" s="897"/>
      <c r="GZ4" s="897"/>
      <c r="HA4" s="897"/>
      <c r="HB4" s="897"/>
      <c r="HC4" s="897"/>
      <c r="HD4" s="897"/>
      <c r="HE4" s="897"/>
      <c r="HF4" s="897"/>
      <c r="HG4" s="897"/>
      <c r="HH4" s="897"/>
      <c r="HI4" s="897"/>
      <c r="HJ4" s="897"/>
      <c r="HK4" s="897"/>
      <c r="HL4" s="897"/>
      <c r="HM4" s="897"/>
      <c r="HN4" s="897"/>
      <c r="HO4" s="897"/>
      <c r="HP4" s="897"/>
      <c r="HQ4" s="897"/>
      <c r="HR4" s="897"/>
      <c r="HS4" s="897"/>
      <c r="HT4" s="897"/>
      <c r="HU4" s="897"/>
      <c r="HV4" s="897"/>
      <c r="HW4" s="897"/>
      <c r="HX4" s="897"/>
      <c r="HY4" s="897"/>
      <c r="HZ4" s="897"/>
      <c r="IA4" s="897"/>
      <c r="IB4" s="897"/>
      <c r="IC4" s="897"/>
      <c r="ID4" s="897"/>
      <c r="IE4" s="897"/>
      <c r="IF4" s="897"/>
      <c r="IG4" s="897"/>
      <c r="IH4" s="897"/>
      <c r="II4" s="897"/>
      <c r="IJ4" s="897"/>
      <c r="IK4" s="897"/>
      <c r="IL4" s="897"/>
      <c r="IM4" s="897"/>
      <c r="IN4" s="897"/>
      <c r="IO4" s="897"/>
      <c r="IP4" s="897"/>
      <c r="IQ4" s="897"/>
      <c r="IR4" s="897"/>
      <c r="IS4" s="897"/>
      <c r="IT4" s="897"/>
      <c r="IU4" s="897"/>
      <c r="IV4" s="897"/>
    </row>
    <row r="5" s="547" customFormat="1" ht="21" customHeight="1" spans="1:256">
      <c r="A5" s="371" t="s">
        <v>6</v>
      </c>
      <c r="B5" s="371" t="s">
        <v>7</v>
      </c>
      <c r="C5" s="376" t="s">
        <v>8</v>
      </c>
      <c r="D5" s="873" t="s">
        <v>7</v>
      </c>
      <c r="E5" s="376" t="s">
        <v>9</v>
      </c>
      <c r="F5" s="873" t="s">
        <v>7</v>
      </c>
      <c r="G5" s="376" t="s">
        <v>10</v>
      </c>
      <c r="H5" s="873" t="s">
        <v>7</v>
      </c>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897"/>
      <c r="BW5" s="897"/>
      <c r="BX5" s="897"/>
      <c r="BY5" s="897"/>
      <c r="BZ5" s="897"/>
      <c r="CA5" s="897"/>
      <c r="CB5" s="897"/>
      <c r="CC5" s="897"/>
      <c r="CD5" s="897"/>
      <c r="CE5" s="897"/>
      <c r="CF5" s="897"/>
      <c r="CG5" s="897"/>
      <c r="CH5" s="897"/>
      <c r="CI5" s="897"/>
      <c r="CJ5" s="897"/>
      <c r="CK5" s="897"/>
      <c r="CL5" s="897"/>
      <c r="CM5" s="897"/>
      <c r="CN5" s="897"/>
      <c r="CO5" s="897"/>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897"/>
      <c r="EW5" s="897"/>
      <c r="EX5" s="897"/>
      <c r="EY5" s="897"/>
      <c r="EZ5" s="897"/>
      <c r="FA5" s="897"/>
      <c r="FB5" s="897"/>
      <c r="FC5" s="897"/>
      <c r="FD5" s="897"/>
      <c r="FE5" s="897"/>
      <c r="FF5" s="897"/>
      <c r="FG5" s="897"/>
      <c r="FH5" s="897"/>
      <c r="FI5" s="897"/>
      <c r="FJ5" s="897"/>
      <c r="FK5" s="897"/>
      <c r="FL5" s="897"/>
      <c r="FM5" s="897"/>
      <c r="FN5" s="897"/>
      <c r="FO5" s="897"/>
      <c r="FP5" s="897"/>
      <c r="FQ5" s="897"/>
      <c r="FR5" s="897"/>
      <c r="FS5" s="897"/>
      <c r="FT5" s="897"/>
      <c r="FU5" s="897"/>
      <c r="FV5" s="897"/>
      <c r="FW5" s="897"/>
      <c r="FX5" s="897"/>
      <c r="FY5" s="897"/>
      <c r="FZ5" s="897"/>
      <c r="GA5" s="897"/>
      <c r="GB5" s="897"/>
      <c r="GC5" s="897"/>
      <c r="GD5" s="897"/>
      <c r="GE5" s="897"/>
      <c r="GF5" s="897"/>
      <c r="GG5" s="897"/>
      <c r="GH5" s="897"/>
      <c r="GI5" s="897"/>
      <c r="GJ5" s="897"/>
      <c r="GK5" s="897"/>
      <c r="GL5" s="897"/>
      <c r="GM5" s="897"/>
      <c r="GN5" s="897"/>
      <c r="GO5" s="897"/>
      <c r="GP5" s="897"/>
      <c r="GQ5" s="897"/>
      <c r="GR5" s="897"/>
      <c r="GS5" s="897"/>
      <c r="GT5" s="897"/>
      <c r="GU5" s="897"/>
      <c r="GV5" s="897"/>
      <c r="GW5" s="897"/>
      <c r="GX5" s="897"/>
      <c r="GY5" s="897"/>
      <c r="GZ5" s="897"/>
      <c r="HA5" s="897"/>
      <c r="HB5" s="897"/>
      <c r="HC5" s="897"/>
      <c r="HD5" s="897"/>
      <c r="HE5" s="897"/>
      <c r="HF5" s="897"/>
      <c r="HG5" s="897"/>
      <c r="HH5" s="897"/>
      <c r="HI5" s="897"/>
      <c r="HJ5" s="897"/>
      <c r="HK5" s="897"/>
      <c r="HL5" s="897"/>
      <c r="HM5" s="897"/>
      <c r="HN5" s="897"/>
      <c r="HO5" s="897"/>
      <c r="HP5" s="897"/>
      <c r="HQ5" s="897"/>
      <c r="HR5" s="897"/>
      <c r="HS5" s="897"/>
      <c r="HT5" s="897"/>
      <c r="HU5" s="897"/>
      <c r="HV5" s="897"/>
      <c r="HW5" s="897"/>
      <c r="HX5" s="897"/>
      <c r="HY5" s="897"/>
      <c r="HZ5" s="897"/>
      <c r="IA5" s="897"/>
      <c r="IB5" s="897"/>
      <c r="IC5" s="897"/>
      <c r="ID5" s="897"/>
      <c r="IE5" s="897"/>
      <c r="IF5" s="897"/>
      <c r="IG5" s="897"/>
      <c r="IH5" s="897"/>
      <c r="II5" s="897"/>
      <c r="IJ5" s="897"/>
      <c r="IK5" s="897"/>
      <c r="IL5" s="897"/>
      <c r="IM5" s="897"/>
      <c r="IN5" s="897"/>
      <c r="IO5" s="897"/>
      <c r="IP5" s="897"/>
      <c r="IQ5" s="897"/>
      <c r="IR5" s="897"/>
      <c r="IS5" s="897"/>
      <c r="IT5" s="897"/>
      <c r="IU5" s="897"/>
      <c r="IV5" s="897"/>
    </row>
    <row r="6" s="547" customFormat="1" ht="21" customHeight="1" spans="1:256">
      <c r="A6" s="832" t="s">
        <v>11</v>
      </c>
      <c r="B6" s="874">
        <f>B7+B8</f>
        <v>54585261.13</v>
      </c>
      <c r="C6" s="875" t="s">
        <v>12</v>
      </c>
      <c r="D6" s="874">
        <v>0</v>
      </c>
      <c r="E6" s="876" t="s">
        <v>13</v>
      </c>
      <c r="F6" s="877">
        <v>42112017.13</v>
      </c>
      <c r="G6" s="876" t="s">
        <v>14</v>
      </c>
      <c r="H6" s="877">
        <v>34702245</v>
      </c>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7"/>
      <c r="AY6" s="897"/>
      <c r="AZ6" s="897"/>
      <c r="BA6" s="897"/>
      <c r="BB6" s="897"/>
      <c r="BC6" s="897"/>
      <c r="BD6" s="897"/>
      <c r="BE6" s="897"/>
      <c r="BF6" s="897"/>
      <c r="BG6" s="897"/>
      <c r="BH6" s="897"/>
      <c r="BI6" s="897"/>
      <c r="BJ6" s="897"/>
      <c r="BK6" s="897"/>
      <c r="BL6" s="897"/>
      <c r="BM6" s="897"/>
      <c r="BN6" s="897"/>
      <c r="BO6" s="897"/>
      <c r="BP6" s="897"/>
      <c r="BQ6" s="897"/>
      <c r="BR6" s="897"/>
      <c r="BS6" s="897"/>
      <c r="BT6" s="897"/>
      <c r="BU6" s="897"/>
      <c r="BV6" s="897"/>
      <c r="BW6" s="897"/>
      <c r="BX6" s="897"/>
      <c r="BY6" s="897"/>
      <c r="BZ6" s="897"/>
      <c r="CA6" s="897"/>
      <c r="CB6" s="897"/>
      <c r="CC6" s="897"/>
      <c r="CD6" s="897"/>
      <c r="CE6" s="897"/>
      <c r="CF6" s="897"/>
      <c r="CG6" s="897"/>
      <c r="CH6" s="897"/>
      <c r="CI6" s="897"/>
      <c r="CJ6" s="897"/>
      <c r="CK6" s="897"/>
      <c r="CL6" s="897"/>
      <c r="CM6" s="897"/>
      <c r="CN6" s="897"/>
      <c r="CO6" s="897"/>
      <c r="CP6" s="897"/>
      <c r="CQ6" s="897"/>
      <c r="CR6" s="897"/>
      <c r="CS6" s="897"/>
      <c r="CT6" s="897"/>
      <c r="CU6" s="897"/>
      <c r="CV6" s="897"/>
      <c r="CW6" s="897"/>
      <c r="CX6" s="897"/>
      <c r="CY6" s="897"/>
      <c r="CZ6" s="897"/>
      <c r="DA6" s="897"/>
      <c r="DB6" s="897"/>
      <c r="DC6" s="897"/>
      <c r="DD6" s="897"/>
      <c r="DE6" s="897"/>
      <c r="DF6" s="897"/>
      <c r="DG6" s="897"/>
      <c r="DH6" s="897"/>
      <c r="DI6" s="897"/>
      <c r="DJ6" s="897"/>
      <c r="DK6" s="897"/>
      <c r="DL6" s="897"/>
      <c r="DM6" s="897"/>
      <c r="DN6" s="897"/>
      <c r="DO6" s="897"/>
      <c r="DP6" s="897"/>
      <c r="DQ6" s="897"/>
      <c r="DR6" s="897"/>
      <c r="DS6" s="897"/>
      <c r="DT6" s="897"/>
      <c r="DU6" s="897"/>
      <c r="DV6" s="897"/>
      <c r="DW6" s="897"/>
      <c r="DX6" s="897"/>
      <c r="DY6" s="897"/>
      <c r="DZ6" s="897"/>
      <c r="EA6" s="897"/>
      <c r="EB6" s="897"/>
      <c r="EC6" s="897"/>
      <c r="ED6" s="897"/>
      <c r="EE6" s="897"/>
      <c r="EF6" s="897"/>
      <c r="EG6" s="897"/>
      <c r="EH6" s="897"/>
      <c r="EI6" s="897"/>
      <c r="EJ6" s="897"/>
      <c r="EK6" s="897"/>
      <c r="EL6" s="897"/>
      <c r="EM6" s="897"/>
      <c r="EN6" s="897"/>
      <c r="EO6" s="897"/>
      <c r="EP6" s="897"/>
      <c r="EQ6" s="897"/>
      <c r="ER6" s="897"/>
      <c r="ES6" s="897"/>
      <c r="ET6" s="897"/>
      <c r="EU6" s="897"/>
      <c r="EV6" s="897"/>
      <c r="EW6" s="897"/>
      <c r="EX6" s="897"/>
      <c r="EY6" s="897"/>
      <c r="EZ6" s="897"/>
      <c r="FA6" s="897"/>
      <c r="FB6" s="897"/>
      <c r="FC6" s="897"/>
      <c r="FD6" s="897"/>
      <c r="FE6" s="897"/>
      <c r="FF6" s="897"/>
      <c r="FG6" s="897"/>
      <c r="FH6" s="897"/>
      <c r="FI6" s="897"/>
      <c r="FJ6" s="897"/>
      <c r="FK6" s="897"/>
      <c r="FL6" s="897"/>
      <c r="FM6" s="897"/>
      <c r="FN6" s="897"/>
      <c r="FO6" s="897"/>
      <c r="FP6" s="897"/>
      <c r="FQ6" s="897"/>
      <c r="FR6" s="897"/>
      <c r="FS6" s="897"/>
      <c r="FT6" s="897"/>
      <c r="FU6" s="897"/>
      <c r="FV6" s="897"/>
      <c r="FW6" s="897"/>
      <c r="FX6" s="897"/>
      <c r="FY6" s="897"/>
      <c r="FZ6" s="897"/>
      <c r="GA6" s="897"/>
      <c r="GB6" s="897"/>
      <c r="GC6" s="897"/>
      <c r="GD6" s="897"/>
      <c r="GE6" s="897"/>
      <c r="GF6" s="897"/>
      <c r="GG6" s="897"/>
      <c r="GH6" s="897"/>
      <c r="GI6" s="897"/>
      <c r="GJ6" s="897"/>
      <c r="GK6" s="897"/>
      <c r="GL6" s="897"/>
      <c r="GM6" s="897"/>
      <c r="GN6" s="897"/>
      <c r="GO6" s="897"/>
      <c r="GP6" s="897"/>
      <c r="GQ6" s="897"/>
      <c r="GR6" s="897"/>
      <c r="GS6" s="897"/>
      <c r="GT6" s="897"/>
      <c r="GU6" s="897"/>
      <c r="GV6" s="897"/>
      <c r="GW6" s="897"/>
      <c r="GX6" s="897"/>
      <c r="GY6" s="897"/>
      <c r="GZ6" s="897"/>
      <c r="HA6" s="897"/>
      <c r="HB6" s="897"/>
      <c r="HC6" s="897"/>
      <c r="HD6" s="897"/>
      <c r="HE6" s="897"/>
      <c r="HF6" s="897"/>
      <c r="HG6" s="897"/>
      <c r="HH6" s="897"/>
      <c r="HI6" s="897"/>
      <c r="HJ6" s="897"/>
      <c r="HK6" s="897"/>
      <c r="HL6" s="897"/>
      <c r="HM6" s="897"/>
      <c r="HN6" s="897"/>
      <c r="HO6" s="897"/>
      <c r="HP6" s="897"/>
      <c r="HQ6" s="897"/>
      <c r="HR6" s="897"/>
      <c r="HS6" s="897"/>
      <c r="HT6" s="897"/>
      <c r="HU6" s="897"/>
      <c r="HV6" s="897"/>
      <c r="HW6" s="897"/>
      <c r="HX6" s="897"/>
      <c r="HY6" s="897"/>
      <c r="HZ6" s="897"/>
      <c r="IA6" s="897"/>
      <c r="IB6" s="897"/>
      <c r="IC6" s="897"/>
      <c r="ID6" s="897"/>
      <c r="IE6" s="897"/>
      <c r="IF6" s="897"/>
      <c r="IG6" s="897"/>
      <c r="IH6" s="897"/>
      <c r="II6" s="897"/>
      <c r="IJ6" s="897"/>
      <c r="IK6" s="897"/>
      <c r="IL6" s="897"/>
      <c r="IM6" s="897"/>
      <c r="IN6" s="897"/>
      <c r="IO6" s="897"/>
      <c r="IP6" s="897"/>
      <c r="IQ6" s="897"/>
      <c r="IR6" s="897"/>
      <c r="IS6" s="897"/>
      <c r="IT6" s="897"/>
      <c r="IU6" s="897"/>
      <c r="IV6" s="897"/>
    </row>
    <row r="7" s="547" customFormat="1" ht="21" customHeight="1" spans="1:256">
      <c r="A7" s="832" t="s">
        <v>15</v>
      </c>
      <c r="B7" s="874">
        <f>53643134.13+2127</f>
        <v>53645261.13</v>
      </c>
      <c r="C7" s="875" t="s">
        <v>16</v>
      </c>
      <c r="D7" s="874">
        <v>0</v>
      </c>
      <c r="E7" s="876" t="s">
        <v>17</v>
      </c>
      <c r="F7" s="877">
        <v>35743188.13</v>
      </c>
      <c r="G7" s="876" t="s">
        <v>18</v>
      </c>
      <c r="H7" s="877">
        <v>11004503</v>
      </c>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7"/>
      <c r="AY7" s="897"/>
      <c r="AZ7" s="897"/>
      <c r="BA7" s="897"/>
      <c r="BB7" s="897"/>
      <c r="BC7" s="897"/>
      <c r="BD7" s="897"/>
      <c r="BE7" s="897"/>
      <c r="BF7" s="897"/>
      <c r="BG7" s="897"/>
      <c r="BH7" s="897"/>
      <c r="BI7" s="897"/>
      <c r="BJ7" s="897"/>
      <c r="BK7" s="897"/>
      <c r="BL7" s="897"/>
      <c r="BM7" s="897"/>
      <c r="BN7" s="897"/>
      <c r="BO7" s="897"/>
      <c r="BP7" s="897"/>
      <c r="BQ7" s="897"/>
      <c r="BR7" s="897"/>
      <c r="BS7" s="897"/>
      <c r="BT7" s="897"/>
      <c r="BU7" s="897"/>
      <c r="BV7" s="897"/>
      <c r="BW7" s="897"/>
      <c r="BX7" s="897"/>
      <c r="BY7" s="897"/>
      <c r="BZ7" s="897"/>
      <c r="CA7" s="897"/>
      <c r="CB7" s="897"/>
      <c r="CC7" s="897"/>
      <c r="CD7" s="897"/>
      <c r="CE7" s="897"/>
      <c r="CF7" s="897"/>
      <c r="CG7" s="897"/>
      <c r="CH7" s="897"/>
      <c r="CI7" s="897"/>
      <c r="CJ7" s="897"/>
      <c r="CK7" s="897"/>
      <c r="CL7" s="897"/>
      <c r="CM7" s="897"/>
      <c r="CN7" s="897"/>
      <c r="CO7" s="897"/>
      <c r="CP7" s="897"/>
      <c r="CQ7" s="897"/>
      <c r="CR7" s="897"/>
      <c r="CS7" s="897"/>
      <c r="CT7" s="897"/>
      <c r="CU7" s="897"/>
      <c r="CV7" s="897"/>
      <c r="CW7" s="897"/>
      <c r="CX7" s="897"/>
      <c r="CY7" s="897"/>
      <c r="CZ7" s="897"/>
      <c r="DA7" s="897"/>
      <c r="DB7" s="897"/>
      <c r="DC7" s="897"/>
      <c r="DD7" s="897"/>
      <c r="DE7" s="897"/>
      <c r="DF7" s="897"/>
      <c r="DG7" s="897"/>
      <c r="DH7" s="897"/>
      <c r="DI7" s="897"/>
      <c r="DJ7" s="897"/>
      <c r="DK7" s="897"/>
      <c r="DL7" s="897"/>
      <c r="DM7" s="897"/>
      <c r="DN7" s="897"/>
      <c r="DO7" s="897"/>
      <c r="DP7" s="897"/>
      <c r="DQ7" s="897"/>
      <c r="DR7" s="897"/>
      <c r="DS7" s="897"/>
      <c r="DT7" s="897"/>
      <c r="DU7" s="897"/>
      <c r="DV7" s="897"/>
      <c r="DW7" s="897"/>
      <c r="DX7" s="897"/>
      <c r="DY7" s="897"/>
      <c r="DZ7" s="897"/>
      <c r="EA7" s="897"/>
      <c r="EB7" s="897"/>
      <c r="EC7" s="897"/>
      <c r="ED7" s="897"/>
      <c r="EE7" s="897"/>
      <c r="EF7" s="897"/>
      <c r="EG7" s="897"/>
      <c r="EH7" s="897"/>
      <c r="EI7" s="897"/>
      <c r="EJ7" s="897"/>
      <c r="EK7" s="897"/>
      <c r="EL7" s="897"/>
      <c r="EM7" s="897"/>
      <c r="EN7" s="897"/>
      <c r="EO7" s="897"/>
      <c r="EP7" s="897"/>
      <c r="EQ7" s="897"/>
      <c r="ER7" s="897"/>
      <c r="ES7" s="897"/>
      <c r="ET7" s="897"/>
      <c r="EU7" s="897"/>
      <c r="EV7" s="897"/>
      <c r="EW7" s="897"/>
      <c r="EX7" s="897"/>
      <c r="EY7" s="897"/>
      <c r="EZ7" s="897"/>
      <c r="FA7" s="897"/>
      <c r="FB7" s="897"/>
      <c r="FC7" s="897"/>
      <c r="FD7" s="897"/>
      <c r="FE7" s="897"/>
      <c r="FF7" s="897"/>
      <c r="FG7" s="897"/>
      <c r="FH7" s="897"/>
      <c r="FI7" s="897"/>
      <c r="FJ7" s="897"/>
      <c r="FK7" s="897"/>
      <c r="FL7" s="897"/>
      <c r="FM7" s="897"/>
      <c r="FN7" s="897"/>
      <c r="FO7" s="897"/>
      <c r="FP7" s="897"/>
      <c r="FQ7" s="897"/>
      <c r="FR7" s="897"/>
      <c r="FS7" s="897"/>
      <c r="FT7" s="897"/>
      <c r="FU7" s="897"/>
      <c r="FV7" s="897"/>
      <c r="FW7" s="897"/>
      <c r="FX7" s="897"/>
      <c r="FY7" s="897"/>
      <c r="FZ7" s="897"/>
      <c r="GA7" s="897"/>
      <c r="GB7" s="897"/>
      <c r="GC7" s="897"/>
      <c r="GD7" s="897"/>
      <c r="GE7" s="897"/>
      <c r="GF7" s="897"/>
      <c r="GG7" s="897"/>
      <c r="GH7" s="897"/>
      <c r="GI7" s="897"/>
      <c r="GJ7" s="897"/>
      <c r="GK7" s="897"/>
      <c r="GL7" s="897"/>
      <c r="GM7" s="897"/>
      <c r="GN7" s="897"/>
      <c r="GO7" s="897"/>
      <c r="GP7" s="897"/>
      <c r="GQ7" s="897"/>
      <c r="GR7" s="897"/>
      <c r="GS7" s="897"/>
      <c r="GT7" s="897"/>
      <c r="GU7" s="897"/>
      <c r="GV7" s="897"/>
      <c r="GW7" s="897"/>
      <c r="GX7" s="897"/>
      <c r="GY7" s="897"/>
      <c r="GZ7" s="897"/>
      <c r="HA7" s="897"/>
      <c r="HB7" s="897"/>
      <c r="HC7" s="897"/>
      <c r="HD7" s="897"/>
      <c r="HE7" s="897"/>
      <c r="HF7" s="897"/>
      <c r="HG7" s="897"/>
      <c r="HH7" s="897"/>
      <c r="HI7" s="897"/>
      <c r="HJ7" s="897"/>
      <c r="HK7" s="897"/>
      <c r="HL7" s="897"/>
      <c r="HM7" s="897"/>
      <c r="HN7" s="897"/>
      <c r="HO7" s="897"/>
      <c r="HP7" s="897"/>
      <c r="HQ7" s="897"/>
      <c r="HR7" s="897"/>
      <c r="HS7" s="897"/>
      <c r="HT7" s="897"/>
      <c r="HU7" s="897"/>
      <c r="HV7" s="897"/>
      <c r="HW7" s="897"/>
      <c r="HX7" s="897"/>
      <c r="HY7" s="897"/>
      <c r="HZ7" s="897"/>
      <c r="IA7" s="897"/>
      <c r="IB7" s="897"/>
      <c r="IC7" s="897"/>
      <c r="ID7" s="897"/>
      <c r="IE7" s="897"/>
      <c r="IF7" s="897"/>
      <c r="IG7" s="897"/>
      <c r="IH7" s="897"/>
      <c r="II7" s="897"/>
      <c r="IJ7" s="897"/>
      <c r="IK7" s="897"/>
      <c r="IL7" s="897"/>
      <c r="IM7" s="897"/>
      <c r="IN7" s="897"/>
      <c r="IO7" s="897"/>
      <c r="IP7" s="897"/>
      <c r="IQ7" s="897"/>
      <c r="IR7" s="897"/>
      <c r="IS7" s="897"/>
      <c r="IT7" s="897"/>
      <c r="IU7" s="897"/>
      <c r="IV7" s="897"/>
    </row>
    <row r="8" s="547" customFormat="1" ht="21" customHeight="1" spans="1:256">
      <c r="A8" s="832" t="s">
        <v>19</v>
      </c>
      <c r="B8" s="874">
        <v>940000</v>
      </c>
      <c r="C8" s="875" t="s">
        <v>20</v>
      </c>
      <c r="D8" s="874">
        <v>0</v>
      </c>
      <c r="E8" s="876" t="s">
        <v>21</v>
      </c>
      <c r="F8" s="878">
        <v>6288189</v>
      </c>
      <c r="G8" s="876" t="s">
        <v>22</v>
      </c>
      <c r="H8" s="877">
        <v>0</v>
      </c>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7"/>
      <c r="BJ8" s="897"/>
      <c r="BK8" s="897"/>
      <c r="BL8" s="897"/>
      <c r="BM8" s="897"/>
      <c r="BN8" s="897"/>
      <c r="BO8" s="897"/>
      <c r="BP8" s="897"/>
      <c r="BQ8" s="897"/>
      <c r="BR8" s="897"/>
      <c r="BS8" s="897"/>
      <c r="BT8" s="897"/>
      <c r="BU8" s="897"/>
      <c r="BV8" s="897"/>
      <c r="BW8" s="897"/>
      <c r="BX8" s="897"/>
      <c r="BY8" s="897"/>
      <c r="BZ8" s="897"/>
      <c r="CA8" s="897"/>
      <c r="CB8" s="897"/>
      <c r="CC8" s="897"/>
      <c r="CD8" s="897"/>
      <c r="CE8" s="897"/>
      <c r="CF8" s="897"/>
      <c r="CG8" s="897"/>
      <c r="CH8" s="897"/>
      <c r="CI8" s="897"/>
      <c r="CJ8" s="897"/>
      <c r="CK8" s="897"/>
      <c r="CL8" s="897"/>
      <c r="CM8" s="897"/>
      <c r="CN8" s="897"/>
      <c r="CO8" s="897"/>
      <c r="CP8" s="897"/>
      <c r="CQ8" s="897"/>
      <c r="CR8" s="897"/>
      <c r="CS8" s="897"/>
      <c r="CT8" s="897"/>
      <c r="CU8" s="897"/>
      <c r="CV8" s="897"/>
      <c r="CW8" s="897"/>
      <c r="CX8" s="897"/>
      <c r="CY8" s="897"/>
      <c r="CZ8" s="897"/>
      <c r="DA8" s="897"/>
      <c r="DB8" s="897"/>
      <c r="DC8" s="897"/>
      <c r="DD8" s="897"/>
      <c r="DE8" s="897"/>
      <c r="DF8" s="897"/>
      <c r="DG8" s="897"/>
      <c r="DH8" s="897"/>
      <c r="DI8" s="897"/>
      <c r="DJ8" s="897"/>
      <c r="DK8" s="897"/>
      <c r="DL8" s="897"/>
      <c r="DM8" s="897"/>
      <c r="DN8" s="897"/>
      <c r="DO8" s="897"/>
      <c r="DP8" s="897"/>
      <c r="DQ8" s="897"/>
      <c r="DR8" s="897"/>
      <c r="DS8" s="897"/>
      <c r="DT8" s="897"/>
      <c r="DU8" s="897"/>
      <c r="DV8" s="897"/>
      <c r="DW8" s="897"/>
      <c r="DX8" s="897"/>
      <c r="DY8" s="897"/>
      <c r="DZ8" s="897"/>
      <c r="EA8" s="897"/>
      <c r="EB8" s="897"/>
      <c r="EC8" s="897"/>
      <c r="ED8" s="897"/>
      <c r="EE8" s="897"/>
      <c r="EF8" s="897"/>
      <c r="EG8" s="897"/>
      <c r="EH8" s="897"/>
      <c r="EI8" s="897"/>
      <c r="EJ8" s="897"/>
      <c r="EK8" s="897"/>
      <c r="EL8" s="897"/>
      <c r="EM8" s="897"/>
      <c r="EN8" s="897"/>
      <c r="EO8" s="897"/>
      <c r="EP8" s="897"/>
      <c r="EQ8" s="897"/>
      <c r="ER8" s="897"/>
      <c r="ES8" s="897"/>
      <c r="ET8" s="897"/>
      <c r="EU8" s="897"/>
      <c r="EV8" s="897"/>
      <c r="EW8" s="897"/>
      <c r="EX8" s="897"/>
      <c r="EY8" s="897"/>
      <c r="EZ8" s="897"/>
      <c r="FA8" s="897"/>
      <c r="FB8" s="897"/>
      <c r="FC8" s="897"/>
      <c r="FD8" s="897"/>
      <c r="FE8" s="897"/>
      <c r="FF8" s="897"/>
      <c r="FG8" s="897"/>
      <c r="FH8" s="897"/>
      <c r="FI8" s="897"/>
      <c r="FJ8" s="897"/>
      <c r="FK8" s="897"/>
      <c r="FL8" s="897"/>
      <c r="FM8" s="897"/>
      <c r="FN8" s="897"/>
      <c r="FO8" s="897"/>
      <c r="FP8" s="897"/>
      <c r="FQ8" s="897"/>
      <c r="FR8" s="897"/>
      <c r="FS8" s="897"/>
      <c r="FT8" s="897"/>
      <c r="FU8" s="897"/>
      <c r="FV8" s="897"/>
      <c r="FW8" s="897"/>
      <c r="FX8" s="897"/>
      <c r="FY8" s="897"/>
      <c r="FZ8" s="897"/>
      <c r="GA8" s="897"/>
      <c r="GB8" s="897"/>
      <c r="GC8" s="897"/>
      <c r="GD8" s="897"/>
      <c r="GE8" s="897"/>
      <c r="GF8" s="897"/>
      <c r="GG8" s="897"/>
      <c r="GH8" s="897"/>
      <c r="GI8" s="897"/>
      <c r="GJ8" s="897"/>
      <c r="GK8" s="897"/>
      <c r="GL8" s="897"/>
      <c r="GM8" s="897"/>
      <c r="GN8" s="897"/>
      <c r="GO8" s="897"/>
      <c r="GP8" s="897"/>
      <c r="GQ8" s="897"/>
      <c r="GR8" s="897"/>
      <c r="GS8" s="897"/>
      <c r="GT8" s="897"/>
      <c r="GU8" s="897"/>
      <c r="GV8" s="897"/>
      <c r="GW8" s="897"/>
      <c r="GX8" s="897"/>
      <c r="GY8" s="897"/>
      <c r="GZ8" s="897"/>
      <c r="HA8" s="897"/>
      <c r="HB8" s="897"/>
      <c r="HC8" s="897"/>
      <c r="HD8" s="897"/>
      <c r="HE8" s="897"/>
      <c r="HF8" s="897"/>
      <c r="HG8" s="897"/>
      <c r="HH8" s="897"/>
      <c r="HI8" s="897"/>
      <c r="HJ8" s="897"/>
      <c r="HK8" s="897"/>
      <c r="HL8" s="897"/>
      <c r="HM8" s="897"/>
      <c r="HN8" s="897"/>
      <c r="HO8" s="897"/>
      <c r="HP8" s="897"/>
      <c r="HQ8" s="897"/>
      <c r="HR8" s="897"/>
      <c r="HS8" s="897"/>
      <c r="HT8" s="897"/>
      <c r="HU8" s="897"/>
      <c r="HV8" s="897"/>
      <c r="HW8" s="897"/>
      <c r="HX8" s="897"/>
      <c r="HY8" s="897"/>
      <c r="HZ8" s="897"/>
      <c r="IA8" s="897"/>
      <c r="IB8" s="897"/>
      <c r="IC8" s="897"/>
      <c r="ID8" s="897"/>
      <c r="IE8" s="897"/>
      <c r="IF8" s="897"/>
      <c r="IG8" s="897"/>
      <c r="IH8" s="897"/>
      <c r="II8" s="897"/>
      <c r="IJ8" s="897"/>
      <c r="IK8" s="897"/>
      <c r="IL8" s="897"/>
      <c r="IM8" s="897"/>
      <c r="IN8" s="897"/>
      <c r="IO8" s="897"/>
      <c r="IP8" s="897"/>
      <c r="IQ8" s="897"/>
      <c r="IR8" s="897"/>
      <c r="IS8" s="897"/>
      <c r="IT8" s="897"/>
      <c r="IU8" s="897"/>
      <c r="IV8" s="897"/>
    </row>
    <row r="9" s="547" customFormat="1" ht="21" customHeight="1" spans="1:256">
      <c r="A9" s="832" t="s">
        <v>23</v>
      </c>
      <c r="B9" s="879"/>
      <c r="C9" s="875" t="s">
        <v>24</v>
      </c>
      <c r="D9" s="874">
        <v>0</v>
      </c>
      <c r="E9" s="876" t="s">
        <v>25</v>
      </c>
      <c r="F9" s="880">
        <v>80640</v>
      </c>
      <c r="G9" s="876" t="s">
        <v>26</v>
      </c>
      <c r="H9" s="877">
        <v>8000000</v>
      </c>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7"/>
      <c r="AY9" s="897"/>
      <c r="AZ9" s="897"/>
      <c r="BA9" s="897"/>
      <c r="BB9" s="897"/>
      <c r="BC9" s="897"/>
      <c r="BD9" s="897"/>
      <c r="BE9" s="897"/>
      <c r="BF9" s="897"/>
      <c r="BG9" s="897"/>
      <c r="BH9" s="897"/>
      <c r="BI9" s="897"/>
      <c r="BJ9" s="897"/>
      <c r="BK9" s="897"/>
      <c r="BL9" s="897"/>
      <c r="BM9" s="897"/>
      <c r="BN9" s="897"/>
      <c r="BO9" s="897"/>
      <c r="BP9" s="897"/>
      <c r="BQ9" s="897"/>
      <c r="BR9" s="897"/>
      <c r="BS9" s="897"/>
      <c r="BT9" s="897"/>
      <c r="BU9" s="897"/>
      <c r="BV9" s="897"/>
      <c r="BW9" s="897"/>
      <c r="BX9" s="897"/>
      <c r="BY9" s="897"/>
      <c r="BZ9" s="897"/>
      <c r="CA9" s="897"/>
      <c r="CB9" s="897"/>
      <c r="CC9" s="897"/>
      <c r="CD9" s="897"/>
      <c r="CE9" s="897"/>
      <c r="CF9" s="897"/>
      <c r="CG9" s="897"/>
      <c r="CH9" s="897"/>
      <c r="CI9" s="897"/>
      <c r="CJ9" s="897"/>
      <c r="CK9" s="897"/>
      <c r="CL9" s="897"/>
      <c r="CM9" s="897"/>
      <c r="CN9" s="897"/>
      <c r="CO9" s="897"/>
      <c r="CP9" s="897"/>
      <c r="CQ9" s="897"/>
      <c r="CR9" s="897"/>
      <c r="CS9" s="897"/>
      <c r="CT9" s="897"/>
      <c r="CU9" s="897"/>
      <c r="CV9" s="897"/>
      <c r="CW9" s="897"/>
      <c r="CX9" s="897"/>
      <c r="CY9" s="897"/>
      <c r="CZ9" s="897"/>
      <c r="DA9" s="897"/>
      <c r="DB9" s="897"/>
      <c r="DC9" s="897"/>
      <c r="DD9" s="897"/>
      <c r="DE9" s="897"/>
      <c r="DF9" s="897"/>
      <c r="DG9" s="897"/>
      <c r="DH9" s="897"/>
      <c r="DI9" s="897"/>
      <c r="DJ9" s="897"/>
      <c r="DK9" s="897"/>
      <c r="DL9" s="897"/>
      <c r="DM9" s="897"/>
      <c r="DN9" s="897"/>
      <c r="DO9" s="897"/>
      <c r="DP9" s="897"/>
      <c r="DQ9" s="897"/>
      <c r="DR9" s="897"/>
      <c r="DS9" s="897"/>
      <c r="DT9" s="897"/>
      <c r="DU9" s="897"/>
      <c r="DV9" s="897"/>
      <c r="DW9" s="897"/>
      <c r="DX9" s="897"/>
      <c r="DY9" s="897"/>
      <c r="DZ9" s="897"/>
      <c r="EA9" s="897"/>
      <c r="EB9" s="897"/>
      <c r="EC9" s="897"/>
      <c r="ED9" s="897"/>
      <c r="EE9" s="897"/>
      <c r="EF9" s="897"/>
      <c r="EG9" s="897"/>
      <c r="EH9" s="897"/>
      <c r="EI9" s="897"/>
      <c r="EJ9" s="897"/>
      <c r="EK9" s="897"/>
      <c r="EL9" s="897"/>
      <c r="EM9" s="897"/>
      <c r="EN9" s="897"/>
      <c r="EO9" s="897"/>
      <c r="EP9" s="897"/>
      <c r="EQ9" s="897"/>
      <c r="ER9" s="897"/>
      <c r="ES9" s="897"/>
      <c r="ET9" s="897"/>
      <c r="EU9" s="897"/>
      <c r="EV9" s="897"/>
      <c r="EW9" s="897"/>
      <c r="EX9" s="897"/>
      <c r="EY9" s="897"/>
      <c r="EZ9" s="897"/>
      <c r="FA9" s="897"/>
      <c r="FB9" s="897"/>
      <c r="FC9" s="897"/>
      <c r="FD9" s="897"/>
      <c r="FE9" s="897"/>
      <c r="FF9" s="897"/>
      <c r="FG9" s="897"/>
      <c r="FH9" s="897"/>
      <c r="FI9" s="897"/>
      <c r="FJ9" s="897"/>
      <c r="FK9" s="897"/>
      <c r="FL9" s="897"/>
      <c r="FM9" s="897"/>
      <c r="FN9" s="897"/>
      <c r="FO9" s="897"/>
      <c r="FP9" s="897"/>
      <c r="FQ9" s="897"/>
      <c r="FR9" s="897"/>
      <c r="FS9" s="897"/>
      <c r="FT9" s="897"/>
      <c r="FU9" s="897"/>
      <c r="FV9" s="897"/>
      <c r="FW9" s="897"/>
      <c r="FX9" s="897"/>
      <c r="FY9" s="897"/>
      <c r="FZ9" s="897"/>
      <c r="GA9" s="897"/>
      <c r="GB9" s="897"/>
      <c r="GC9" s="897"/>
      <c r="GD9" s="897"/>
      <c r="GE9" s="897"/>
      <c r="GF9" s="897"/>
      <c r="GG9" s="897"/>
      <c r="GH9" s="897"/>
      <c r="GI9" s="897"/>
      <c r="GJ9" s="897"/>
      <c r="GK9" s="897"/>
      <c r="GL9" s="897"/>
      <c r="GM9" s="897"/>
      <c r="GN9" s="897"/>
      <c r="GO9" s="897"/>
      <c r="GP9" s="897"/>
      <c r="GQ9" s="897"/>
      <c r="GR9" s="897"/>
      <c r="GS9" s="897"/>
      <c r="GT9" s="897"/>
      <c r="GU9" s="897"/>
      <c r="GV9" s="897"/>
      <c r="GW9" s="897"/>
      <c r="GX9" s="897"/>
      <c r="GY9" s="897"/>
      <c r="GZ9" s="897"/>
      <c r="HA9" s="897"/>
      <c r="HB9" s="897"/>
      <c r="HC9" s="897"/>
      <c r="HD9" s="897"/>
      <c r="HE9" s="897"/>
      <c r="HF9" s="897"/>
      <c r="HG9" s="897"/>
      <c r="HH9" s="897"/>
      <c r="HI9" s="897"/>
      <c r="HJ9" s="897"/>
      <c r="HK9" s="897"/>
      <c r="HL9" s="897"/>
      <c r="HM9" s="897"/>
      <c r="HN9" s="897"/>
      <c r="HO9" s="897"/>
      <c r="HP9" s="897"/>
      <c r="HQ9" s="897"/>
      <c r="HR9" s="897"/>
      <c r="HS9" s="897"/>
      <c r="HT9" s="897"/>
      <c r="HU9" s="897"/>
      <c r="HV9" s="897"/>
      <c r="HW9" s="897"/>
      <c r="HX9" s="897"/>
      <c r="HY9" s="897"/>
      <c r="HZ9" s="897"/>
      <c r="IA9" s="897"/>
      <c r="IB9" s="897"/>
      <c r="IC9" s="897"/>
      <c r="ID9" s="897"/>
      <c r="IE9" s="897"/>
      <c r="IF9" s="897"/>
      <c r="IG9" s="897"/>
      <c r="IH9" s="897"/>
      <c r="II9" s="897"/>
      <c r="IJ9" s="897"/>
      <c r="IK9" s="897"/>
      <c r="IL9" s="897"/>
      <c r="IM9" s="897"/>
      <c r="IN9" s="897"/>
      <c r="IO9" s="897"/>
      <c r="IP9" s="897"/>
      <c r="IQ9" s="897"/>
      <c r="IR9" s="897"/>
      <c r="IS9" s="897"/>
      <c r="IT9" s="897"/>
      <c r="IU9" s="897"/>
      <c r="IV9" s="897"/>
    </row>
    <row r="10" s="547" customFormat="1" ht="21" customHeight="1" spans="1:256">
      <c r="A10" s="832" t="s">
        <v>27</v>
      </c>
      <c r="B10" s="879"/>
      <c r="C10" s="875" t="s">
        <v>28</v>
      </c>
      <c r="D10" s="874">
        <v>0</v>
      </c>
      <c r="E10" s="876"/>
      <c r="F10" s="879"/>
      <c r="G10" s="876" t="s">
        <v>29</v>
      </c>
      <c r="H10" s="877">
        <v>1090629.13</v>
      </c>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7"/>
      <c r="AO10" s="897"/>
      <c r="AP10" s="897"/>
      <c r="AQ10" s="897"/>
      <c r="AR10" s="897"/>
      <c r="AS10" s="897"/>
      <c r="AT10" s="897"/>
      <c r="AU10" s="897"/>
      <c r="AV10" s="897"/>
      <c r="AW10" s="897"/>
      <c r="AX10" s="897"/>
      <c r="AY10" s="897"/>
      <c r="AZ10" s="897"/>
      <c r="BA10" s="897"/>
      <c r="BB10" s="897"/>
      <c r="BC10" s="897"/>
      <c r="BD10" s="897"/>
      <c r="BE10" s="897"/>
      <c r="BF10" s="897"/>
      <c r="BG10" s="897"/>
      <c r="BH10" s="897"/>
      <c r="BI10" s="897"/>
      <c r="BJ10" s="897"/>
      <c r="BK10" s="897"/>
      <c r="BL10" s="897"/>
      <c r="BM10" s="897"/>
      <c r="BN10" s="897"/>
      <c r="BO10" s="897"/>
      <c r="BP10" s="897"/>
      <c r="BQ10" s="897"/>
      <c r="BR10" s="897"/>
      <c r="BS10" s="897"/>
      <c r="BT10" s="897"/>
      <c r="BU10" s="897"/>
      <c r="BV10" s="897"/>
      <c r="BW10" s="897"/>
      <c r="BX10" s="897"/>
      <c r="BY10" s="897"/>
      <c r="BZ10" s="897"/>
      <c r="CA10" s="897"/>
      <c r="CB10" s="897"/>
      <c r="CC10" s="897"/>
      <c r="CD10" s="897"/>
      <c r="CE10" s="897"/>
      <c r="CF10" s="897"/>
      <c r="CG10" s="897"/>
      <c r="CH10" s="897"/>
      <c r="CI10" s="897"/>
      <c r="CJ10" s="897"/>
      <c r="CK10" s="897"/>
      <c r="CL10" s="897"/>
      <c r="CM10" s="897"/>
      <c r="CN10" s="897"/>
      <c r="CO10" s="897"/>
      <c r="CP10" s="897"/>
      <c r="CQ10" s="897"/>
      <c r="CR10" s="897"/>
      <c r="CS10" s="897"/>
      <c r="CT10" s="897"/>
      <c r="CU10" s="897"/>
      <c r="CV10" s="897"/>
      <c r="CW10" s="897"/>
      <c r="CX10" s="897"/>
      <c r="CY10" s="897"/>
      <c r="CZ10" s="897"/>
      <c r="DA10" s="897"/>
      <c r="DB10" s="897"/>
      <c r="DC10" s="897"/>
      <c r="DD10" s="897"/>
      <c r="DE10" s="897"/>
      <c r="DF10" s="897"/>
      <c r="DG10" s="897"/>
      <c r="DH10" s="897"/>
      <c r="DI10" s="897"/>
      <c r="DJ10" s="897"/>
      <c r="DK10" s="897"/>
      <c r="DL10" s="897"/>
      <c r="DM10" s="897"/>
      <c r="DN10" s="897"/>
      <c r="DO10" s="897"/>
      <c r="DP10" s="897"/>
      <c r="DQ10" s="897"/>
      <c r="DR10" s="897"/>
      <c r="DS10" s="897"/>
      <c r="DT10" s="897"/>
      <c r="DU10" s="897"/>
      <c r="DV10" s="897"/>
      <c r="DW10" s="897"/>
      <c r="DX10" s="897"/>
      <c r="DY10" s="897"/>
      <c r="DZ10" s="897"/>
      <c r="EA10" s="897"/>
      <c r="EB10" s="897"/>
      <c r="EC10" s="897"/>
      <c r="ED10" s="897"/>
      <c r="EE10" s="897"/>
      <c r="EF10" s="897"/>
      <c r="EG10" s="897"/>
      <c r="EH10" s="897"/>
      <c r="EI10" s="897"/>
      <c r="EJ10" s="897"/>
      <c r="EK10" s="897"/>
      <c r="EL10" s="897"/>
      <c r="EM10" s="897"/>
      <c r="EN10" s="897"/>
      <c r="EO10" s="897"/>
      <c r="EP10" s="897"/>
      <c r="EQ10" s="897"/>
      <c r="ER10" s="897"/>
      <c r="ES10" s="897"/>
      <c r="ET10" s="897"/>
      <c r="EU10" s="897"/>
      <c r="EV10" s="897"/>
      <c r="EW10" s="897"/>
      <c r="EX10" s="897"/>
      <c r="EY10" s="897"/>
      <c r="EZ10" s="897"/>
      <c r="FA10" s="897"/>
      <c r="FB10" s="897"/>
      <c r="FC10" s="897"/>
      <c r="FD10" s="897"/>
      <c r="FE10" s="897"/>
      <c r="FF10" s="897"/>
      <c r="FG10" s="897"/>
      <c r="FH10" s="897"/>
      <c r="FI10" s="897"/>
      <c r="FJ10" s="897"/>
      <c r="FK10" s="897"/>
      <c r="FL10" s="897"/>
      <c r="FM10" s="897"/>
      <c r="FN10" s="897"/>
      <c r="FO10" s="897"/>
      <c r="FP10" s="897"/>
      <c r="FQ10" s="897"/>
      <c r="FR10" s="897"/>
      <c r="FS10" s="897"/>
      <c r="FT10" s="897"/>
      <c r="FU10" s="897"/>
      <c r="FV10" s="897"/>
      <c r="FW10" s="897"/>
      <c r="FX10" s="897"/>
      <c r="FY10" s="897"/>
      <c r="FZ10" s="897"/>
      <c r="GA10" s="897"/>
      <c r="GB10" s="897"/>
      <c r="GC10" s="897"/>
      <c r="GD10" s="897"/>
      <c r="GE10" s="897"/>
      <c r="GF10" s="897"/>
      <c r="GG10" s="897"/>
      <c r="GH10" s="897"/>
      <c r="GI10" s="897"/>
      <c r="GJ10" s="897"/>
      <c r="GK10" s="897"/>
      <c r="GL10" s="897"/>
      <c r="GM10" s="897"/>
      <c r="GN10" s="897"/>
      <c r="GO10" s="897"/>
      <c r="GP10" s="897"/>
      <c r="GQ10" s="897"/>
      <c r="GR10" s="897"/>
      <c r="GS10" s="897"/>
      <c r="GT10" s="897"/>
      <c r="GU10" s="897"/>
      <c r="GV10" s="897"/>
      <c r="GW10" s="897"/>
      <c r="GX10" s="897"/>
      <c r="GY10" s="897"/>
      <c r="GZ10" s="897"/>
      <c r="HA10" s="897"/>
      <c r="HB10" s="897"/>
      <c r="HC10" s="897"/>
      <c r="HD10" s="897"/>
      <c r="HE10" s="897"/>
      <c r="HF10" s="897"/>
      <c r="HG10" s="897"/>
      <c r="HH10" s="897"/>
      <c r="HI10" s="897"/>
      <c r="HJ10" s="897"/>
      <c r="HK10" s="897"/>
      <c r="HL10" s="897"/>
      <c r="HM10" s="897"/>
      <c r="HN10" s="897"/>
      <c r="HO10" s="897"/>
      <c r="HP10" s="897"/>
      <c r="HQ10" s="897"/>
      <c r="HR10" s="897"/>
      <c r="HS10" s="897"/>
      <c r="HT10" s="897"/>
      <c r="HU10" s="897"/>
      <c r="HV10" s="897"/>
      <c r="HW10" s="897"/>
      <c r="HX10" s="897"/>
      <c r="HY10" s="897"/>
      <c r="HZ10" s="897"/>
      <c r="IA10" s="897"/>
      <c r="IB10" s="897"/>
      <c r="IC10" s="897"/>
      <c r="ID10" s="897"/>
      <c r="IE10" s="897"/>
      <c r="IF10" s="897"/>
      <c r="IG10" s="897"/>
      <c r="IH10" s="897"/>
      <c r="II10" s="897"/>
      <c r="IJ10" s="897"/>
      <c r="IK10" s="897"/>
      <c r="IL10" s="897"/>
      <c r="IM10" s="897"/>
      <c r="IN10" s="897"/>
      <c r="IO10" s="897"/>
      <c r="IP10" s="897"/>
      <c r="IQ10" s="897"/>
      <c r="IR10" s="897"/>
      <c r="IS10" s="897"/>
      <c r="IT10" s="897"/>
      <c r="IU10" s="897"/>
      <c r="IV10" s="897"/>
    </row>
    <row r="11" s="547" customFormat="1" ht="21" customHeight="1" spans="1:256">
      <c r="A11" s="832" t="s">
        <v>30</v>
      </c>
      <c r="B11" s="879"/>
      <c r="C11" s="875" t="s">
        <v>31</v>
      </c>
      <c r="D11" s="874">
        <v>0</v>
      </c>
      <c r="E11" s="876" t="s">
        <v>32</v>
      </c>
      <c r="F11" s="877">
        <v>12766000</v>
      </c>
      <c r="G11" s="876" t="s">
        <v>33</v>
      </c>
      <c r="H11" s="877">
        <v>0</v>
      </c>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897"/>
      <c r="BR11" s="897"/>
      <c r="BS11" s="897"/>
      <c r="BT11" s="897"/>
      <c r="BU11" s="897"/>
      <c r="BV11" s="897"/>
      <c r="BW11" s="897"/>
      <c r="BX11" s="897"/>
      <c r="BY11" s="897"/>
      <c r="BZ11" s="897"/>
      <c r="CA11" s="897"/>
      <c r="CB11" s="897"/>
      <c r="CC11" s="897"/>
      <c r="CD11" s="897"/>
      <c r="CE11" s="897"/>
      <c r="CF11" s="897"/>
      <c r="CG11" s="897"/>
      <c r="CH11" s="897"/>
      <c r="CI11" s="897"/>
      <c r="CJ11" s="897"/>
      <c r="CK11" s="897"/>
      <c r="CL11" s="897"/>
      <c r="CM11" s="897"/>
      <c r="CN11" s="897"/>
      <c r="CO11" s="897"/>
      <c r="CP11" s="897"/>
      <c r="CQ11" s="897"/>
      <c r="CR11" s="897"/>
      <c r="CS11" s="897"/>
      <c r="CT11" s="897"/>
      <c r="CU11" s="897"/>
      <c r="CV11" s="897"/>
      <c r="CW11" s="897"/>
      <c r="CX11" s="897"/>
      <c r="CY11" s="897"/>
      <c r="CZ11" s="897"/>
      <c r="DA11" s="897"/>
      <c r="DB11" s="897"/>
      <c r="DC11" s="897"/>
      <c r="DD11" s="897"/>
      <c r="DE11" s="897"/>
      <c r="DF11" s="897"/>
      <c r="DG11" s="897"/>
      <c r="DH11" s="897"/>
      <c r="DI11" s="897"/>
      <c r="DJ11" s="897"/>
      <c r="DK11" s="897"/>
      <c r="DL11" s="897"/>
      <c r="DM11" s="897"/>
      <c r="DN11" s="897"/>
      <c r="DO11" s="897"/>
      <c r="DP11" s="897"/>
      <c r="DQ11" s="897"/>
      <c r="DR11" s="897"/>
      <c r="DS11" s="897"/>
      <c r="DT11" s="897"/>
      <c r="DU11" s="897"/>
      <c r="DV11" s="897"/>
      <c r="DW11" s="897"/>
      <c r="DX11" s="897"/>
      <c r="DY11" s="897"/>
      <c r="DZ11" s="897"/>
      <c r="EA11" s="897"/>
      <c r="EB11" s="897"/>
      <c r="EC11" s="897"/>
      <c r="ED11" s="897"/>
      <c r="EE11" s="897"/>
      <c r="EF11" s="897"/>
      <c r="EG11" s="897"/>
      <c r="EH11" s="897"/>
      <c r="EI11" s="897"/>
      <c r="EJ11" s="897"/>
      <c r="EK11" s="897"/>
      <c r="EL11" s="897"/>
      <c r="EM11" s="897"/>
      <c r="EN11" s="897"/>
      <c r="EO11" s="897"/>
      <c r="EP11" s="897"/>
      <c r="EQ11" s="897"/>
      <c r="ER11" s="897"/>
      <c r="ES11" s="897"/>
      <c r="ET11" s="897"/>
      <c r="EU11" s="897"/>
      <c r="EV11" s="897"/>
      <c r="EW11" s="897"/>
      <c r="EX11" s="897"/>
      <c r="EY11" s="897"/>
      <c r="EZ11" s="897"/>
      <c r="FA11" s="897"/>
      <c r="FB11" s="897"/>
      <c r="FC11" s="897"/>
      <c r="FD11" s="897"/>
      <c r="FE11" s="897"/>
      <c r="FF11" s="897"/>
      <c r="FG11" s="897"/>
      <c r="FH11" s="897"/>
      <c r="FI11" s="897"/>
      <c r="FJ11" s="897"/>
      <c r="FK11" s="897"/>
      <c r="FL11" s="897"/>
      <c r="FM11" s="897"/>
      <c r="FN11" s="897"/>
      <c r="FO11" s="897"/>
      <c r="FP11" s="897"/>
      <c r="FQ11" s="897"/>
      <c r="FR11" s="897"/>
      <c r="FS11" s="897"/>
      <c r="FT11" s="897"/>
      <c r="FU11" s="897"/>
      <c r="FV11" s="897"/>
      <c r="FW11" s="897"/>
      <c r="FX11" s="897"/>
      <c r="FY11" s="897"/>
      <c r="FZ11" s="897"/>
      <c r="GA11" s="897"/>
      <c r="GB11" s="897"/>
      <c r="GC11" s="897"/>
      <c r="GD11" s="897"/>
      <c r="GE11" s="897"/>
      <c r="GF11" s="897"/>
      <c r="GG11" s="897"/>
      <c r="GH11" s="897"/>
      <c r="GI11" s="897"/>
      <c r="GJ11" s="897"/>
      <c r="GK11" s="897"/>
      <c r="GL11" s="897"/>
      <c r="GM11" s="897"/>
      <c r="GN11" s="897"/>
      <c r="GO11" s="897"/>
      <c r="GP11" s="897"/>
      <c r="GQ11" s="897"/>
      <c r="GR11" s="897"/>
      <c r="GS11" s="897"/>
      <c r="GT11" s="897"/>
      <c r="GU11" s="897"/>
      <c r="GV11" s="897"/>
      <c r="GW11" s="897"/>
      <c r="GX11" s="897"/>
      <c r="GY11" s="897"/>
      <c r="GZ11" s="897"/>
      <c r="HA11" s="897"/>
      <c r="HB11" s="897"/>
      <c r="HC11" s="897"/>
      <c r="HD11" s="897"/>
      <c r="HE11" s="897"/>
      <c r="HF11" s="897"/>
      <c r="HG11" s="897"/>
      <c r="HH11" s="897"/>
      <c r="HI11" s="897"/>
      <c r="HJ11" s="897"/>
      <c r="HK11" s="897"/>
      <c r="HL11" s="897"/>
      <c r="HM11" s="897"/>
      <c r="HN11" s="897"/>
      <c r="HO11" s="897"/>
      <c r="HP11" s="897"/>
      <c r="HQ11" s="897"/>
      <c r="HR11" s="897"/>
      <c r="HS11" s="897"/>
      <c r="HT11" s="897"/>
      <c r="HU11" s="897"/>
      <c r="HV11" s="897"/>
      <c r="HW11" s="897"/>
      <c r="HX11" s="897"/>
      <c r="HY11" s="897"/>
      <c r="HZ11" s="897"/>
      <c r="IA11" s="897"/>
      <c r="IB11" s="897"/>
      <c r="IC11" s="897"/>
      <c r="ID11" s="897"/>
      <c r="IE11" s="897"/>
      <c r="IF11" s="897"/>
      <c r="IG11" s="897"/>
      <c r="IH11" s="897"/>
      <c r="II11" s="897"/>
      <c r="IJ11" s="897"/>
      <c r="IK11" s="897"/>
      <c r="IL11" s="897"/>
      <c r="IM11" s="897"/>
      <c r="IN11" s="897"/>
      <c r="IO11" s="897"/>
      <c r="IP11" s="897"/>
      <c r="IQ11" s="897"/>
      <c r="IR11" s="897"/>
      <c r="IS11" s="897"/>
      <c r="IT11" s="897"/>
      <c r="IU11" s="897"/>
      <c r="IV11" s="897"/>
    </row>
    <row r="12" s="547" customFormat="1" ht="21" customHeight="1" spans="1:256">
      <c r="A12" s="832" t="s">
        <v>34</v>
      </c>
      <c r="B12" s="879"/>
      <c r="C12" s="875" t="s">
        <v>35</v>
      </c>
      <c r="D12" s="874">
        <v>0</v>
      </c>
      <c r="E12" s="876" t="s">
        <v>21</v>
      </c>
      <c r="F12" s="877">
        <v>4766000</v>
      </c>
      <c r="G12" s="876" t="s">
        <v>36</v>
      </c>
      <c r="H12" s="877">
        <v>0</v>
      </c>
      <c r="I12" s="897"/>
      <c r="J12" s="897"/>
      <c r="K12" s="897"/>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897"/>
      <c r="AI12" s="897"/>
      <c r="AJ12" s="897"/>
      <c r="AK12" s="897"/>
      <c r="AL12" s="897"/>
      <c r="AM12" s="897"/>
      <c r="AN12" s="897"/>
      <c r="AO12" s="897"/>
      <c r="AP12" s="897"/>
      <c r="AQ12" s="897"/>
      <c r="AR12" s="897"/>
      <c r="AS12" s="897"/>
      <c r="AT12" s="897"/>
      <c r="AU12" s="897"/>
      <c r="AV12" s="897"/>
      <c r="AW12" s="897"/>
      <c r="AX12" s="897"/>
      <c r="AY12" s="897"/>
      <c r="AZ12" s="897"/>
      <c r="BA12" s="897"/>
      <c r="BB12" s="897"/>
      <c r="BC12" s="897"/>
      <c r="BD12" s="897"/>
      <c r="BE12" s="897"/>
      <c r="BF12" s="897"/>
      <c r="BG12" s="897"/>
      <c r="BH12" s="897"/>
      <c r="BI12" s="897"/>
      <c r="BJ12" s="897"/>
      <c r="BK12" s="897"/>
      <c r="BL12" s="897"/>
      <c r="BM12" s="897"/>
      <c r="BN12" s="897"/>
      <c r="BO12" s="897"/>
      <c r="BP12" s="897"/>
      <c r="BQ12" s="897"/>
      <c r="BR12" s="897"/>
      <c r="BS12" s="897"/>
      <c r="BT12" s="897"/>
      <c r="BU12" s="897"/>
      <c r="BV12" s="897"/>
      <c r="BW12" s="897"/>
      <c r="BX12" s="897"/>
      <c r="BY12" s="897"/>
      <c r="BZ12" s="897"/>
      <c r="CA12" s="897"/>
      <c r="CB12" s="897"/>
      <c r="CC12" s="897"/>
      <c r="CD12" s="897"/>
      <c r="CE12" s="897"/>
      <c r="CF12" s="897"/>
      <c r="CG12" s="897"/>
      <c r="CH12" s="897"/>
      <c r="CI12" s="897"/>
      <c r="CJ12" s="897"/>
      <c r="CK12" s="897"/>
      <c r="CL12" s="897"/>
      <c r="CM12" s="897"/>
      <c r="CN12" s="897"/>
      <c r="CO12" s="897"/>
      <c r="CP12" s="897"/>
      <c r="CQ12" s="897"/>
      <c r="CR12" s="897"/>
      <c r="CS12" s="897"/>
      <c r="CT12" s="897"/>
      <c r="CU12" s="897"/>
      <c r="CV12" s="897"/>
      <c r="CW12" s="897"/>
      <c r="CX12" s="897"/>
      <c r="CY12" s="897"/>
      <c r="CZ12" s="897"/>
      <c r="DA12" s="897"/>
      <c r="DB12" s="897"/>
      <c r="DC12" s="897"/>
      <c r="DD12" s="897"/>
      <c r="DE12" s="897"/>
      <c r="DF12" s="897"/>
      <c r="DG12" s="897"/>
      <c r="DH12" s="897"/>
      <c r="DI12" s="897"/>
      <c r="DJ12" s="897"/>
      <c r="DK12" s="897"/>
      <c r="DL12" s="897"/>
      <c r="DM12" s="897"/>
      <c r="DN12" s="897"/>
      <c r="DO12" s="897"/>
      <c r="DP12" s="897"/>
      <c r="DQ12" s="897"/>
      <c r="DR12" s="897"/>
      <c r="DS12" s="897"/>
      <c r="DT12" s="897"/>
      <c r="DU12" s="897"/>
      <c r="DV12" s="897"/>
      <c r="DW12" s="897"/>
      <c r="DX12" s="897"/>
      <c r="DY12" s="897"/>
      <c r="DZ12" s="897"/>
      <c r="EA12" s="897"/>
      <c r="EB12" s="897"/>
      <c r="EC12" s="897"/>
      <c r="ED12" s="897"/>
      <c r="EE12" s="897"/>
      <c r="EF12" s="897"/>
      <c r="EG12" s="897"/>
      <c r="EH12" s="897"/>
      <c r="EI12" s="897"/>
      <c r="EJ12" s="897"/>
      <c r="EK12" s="897"/>
      <c r="EL12" s="897"/>
      <c r="EM12" s="897"/>
      <c r="EN12" s="897"/>
      <c r="EO12" s="897"/>
      <c r="EP12" s="897"/>
      <c r="EQ12" s="897"/>
      <c r="ER12" s="897"/>
      <c r="ES12" s="897"/>
      <c r="ET12" s="897"/>
      <c r="EU12" s="897"/>
      <c r="EV12" s="897"/>
      <c r="EW12" s="897"/>
      <c r="EX12" s="897"/>
      <c r="EY12" s="897"/>
      <c r="EZ12" s="897"/>
      <c r="FA12" s="897"/>
      <c r="FB12" s="897"/>
      <c r="FC12" s="897"/>
      <c r="FD12" s="897"/>
      <c r="FE12" s="897"/>
      <c r="FF12" s="897"/>
      <c r="FG12" s="897"/>
      <c r="FH12" s="897"/>
      <c r="FI12" s="897"/>
      <c r="FJ12" s="897"/>
      <c r="FK12" s="897"/>
      <c r="FL12" s="897"/>
      <c r="FM12" s="897"/>
      <c r="FN12" s="897"/>
      <c r="FO12" s="897"/>
      <c r="FP12" s="897"/>
      <c r="FQ12" s="897"/>
      <c r="FR12" s="897"/>
      <c r="FS12" s="897"/>
      <c r="FT12" s="897"/>
      <c r="FU12" s="897"/>
      <c r="FV12" s="897"/>
      <c r="FW12" s="897"/>
      <c r="FX12" s="897"/>
      <c r="FY12" s="897"/>
      <c r="FZ12" s="897"/>
      <c r="GA12" s="897"/>
      <c r="GB12" s="897"/>
      <c r="GC12" s="897"/>
      <c r="GD12" s="897"/>
      <c r="GE12" s="897"/>
      <c r="GF12" s="897"/>
      <c r="GG12" s="897"/>
      <c r="GH12" s="897"/>
      <c r="GI12" s="897"/>
      <c r="GJ12" s="897"/>
      <c r="GK12" s="897"/>
      <c r="GL12" s="897"/>
      <c r="GM12" s="897"/>
      <c r="GN12" s="897"/>
      <c r="GO12" s="897"/>
      <c r="GP12" s="897"/>
      <c r="GQ12" s="897"/>
      <c r="GR12" s="897"/>
      <c r="GS12" s="897"/>
      <c r="GT12" s="897"/>
      <c r="GU12" s="897"/>
      <c r="GV12" s="897"/>
      <c r="GW12" s="897"/>
      <c r="GX12" s="897"/>
      <c r="GY12" s="897"/>
      <c r="GZ12" s="897"/>
      <c r="HA12" s="897"/>
      <c r="HB12" s="897"/>
      <c r="HC12" s="897"/>
      <c r="HD12" s="897"/>
      <c r="HE12" s="897"/>
      <c r="HF12" s="897"/>
      <c r="HG12" s="897"/>
      <c r="HH12" s="897"/>
      <c r="HI12" s="897"/>
      <c r="HJ12" s="897"/>
      <c r="HK12" s="897"/>
      <c r="HL12" s="897"/>
      <c r="HM12" s="897"/>
      <c r="HN12" s="897"/>
      <c r="HO12" s="897"/>
      <c r="HP12" s="897"/>
      <c r="HQ12" s="897"/>
      <c r="HR12" s="897"/>
      <c r="HS12" s="897"/>
      <c r="HT12" s="897"/>
      <c r="HU12" s="897"/>
      <c r="HV12" s="897"/>
      <c r="HW12" s="897"/>
      <c r="HX12" s="897"/>
      <c r="HY12" s="897"/>
      <c r="HZ12" s="897"/>
      <c r="IA12" s="897"/>
      <c r="IB12" s="897"/>
      <c r="IC12" s="897"/>
      <c r="ID12" s="897"/>
      <c r="IE12" s="897"/>
      <c r="IF12" s="897"/>
      <c r="IG12" s="897"/>
      <c r="IH12" s="897"/>
      <c r="II12" s="897"/>
      <c r="IJ12" s="897"/>
      <c r="IK12" s="897"/>
      <c r="IL12" s="897"/>
      <c r="IM12" s="897"/>
      <c r="IN12" s="897"/>
      <c r="IO12" s="897"/>
      <c r="IP12" s="897"/>
      <c r="IQ12" s="897"/>
      <c r="IR12" s="897"/>
      <c r="IS12" s="897"/>
      <c r="IT12" s="897"/>
      <c r="IU12" s="897"/>
      <c r="IV12" s="897"/>
    </row>
    <row r="13" s="547" customFormat="1" ht="21" customHeight="1" spans="1:256">
      <c r="A13" s="832" t="s">
        <v>37</v>
      </c>
      <c r="B13" s="879"/>
      <c r="C13" s="875" t="s">
        <v>38</v>
      </c>
      <c r="D13" s="874">
        <v>5998443</v>
      </c>
      <c r="E13" s="876" t="s">
        <v>25</v>
      </c>
      <c r="F13" s="877">
        <v>0</v>
      </c>
      <c r="G13" s="876" t="s">
        <v>39</v>
      </c>
      <c r="H13" s="877">
        <v>0</v>
      </c>
      <c r="I13" s="897"/>
      <c r="J13" s="897"/>
      <c r="K13" s="897"/>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7"/>
      <c r="AI13" s="897"/>
      <c r="AJ13" s="897"/>
      <c r="AK13" s="897"/>
      <c r="AL13" s="897"/>
      <c r="AM13" s="897"/>
      <c r="AN13" s="897"/>
      <c r="AO13" s="897"/>
      <c r="AP13" s="897"/>
      <c r="AQ13" s="897"/>
      <c r="AR13" s="897"/>
      <c r="AS13" s="897"/>
      <c r="AT13" s="897"/>
      <c r="AU13" s="897"/>
      <c r="AV13" s="897"/>
      <c r="AW13" s="897"/>
      <c r="AX13" s="897"/>
      <c r="AY13" s="897"/>
      <c r="AZ13" s="897"/>
      <c r="BA13" s="897"/>
      <c r="BB13" s="897"/>
      <c r="BC13" s="897"/>
      <c r="BD13" s="897"/>
      <c r="BE13" s="897"/>
      <c r="BF13" s="897"/>
      <c r="BG13" s="897"/>
      <c r="BH13" s="897"/>
      <c r="BI13" s="897"/>
      <c r="BJ13" s="897"/>
      <c r="BK13" s="897"/>
      <c r="BL13" s="897"/>
      <c r="BM13" s="897"/>
      <c r="BN13" s="897"/>
      <c r="BO13" s="897"/>
      <c r="BP13" s="897"/>
      <c r="BQ13" s="897"/>
      <c r="BR13" s="897"/>
      <c r="BS13" s="897"/>
      <c r="BT13" s="897"/>
      <c r="BU13" s="897"/>
      <c r="BV13" s="897"/>
      <c r="BW13" s="897"/>
      <c r="BX13" s="897"/>
      <c r="BY13" s="897"/>
      <c r="BZ13" s="897"/>
      <c r="CA13" s="897"/>
      <c r="CB13" s="897"/>
      <c r="CC13" s="897"/>
      <c r="CD13" s="897"/>
      <c r="CE13" s="897"/>
      <c r="CF13" s="897"/>
      <c r="CG13" s="897"/>
      <c r="CH13" s="897"/>
      <c r="CI13" s="897"/>
      <c r="CJ13" s="897"/>
      <c r="CK13" s="897"/>
      <c r="CL13" s="897"/>
      <c r="CM13" s="897"/>
      <c r="CN13" s="897"/>
      <c r="CO13" s="897"/>
      <c r="CP13" s="897"/>
      <c r="CQ13" s="897"/>
      <c r="CR13" s="897"/>
      <c r="CS13" s="897"/>
      <c r="CT13" s="897"/>
      <c r="CU13" s="897"/>
      <c r="CV13" s="897"/>
      <c r="CW13" s="897"/>
      <c r="CX13" s="897"/>
      <c r="CY13" s="897"/>
      <c r="CZ13" s="897"/>
      <c r="DA13" s="897"/>
      <c r="DB13" s="897"/>
      <c r="DC13" s="897"/>
      <c r="DD13" s="897"/>
      <c r="DE13" s="897"/>
      <c r="DF13" s="897"/>
      <c r="DG13" s="897"/>
      <c r="DH13" s="897"/>
      <c r="DI13" s="897"/>
      <c r="DJ13" s="897"/>
      <c r="DK13" s="897"/>
      <c r="DL13" s="897"/>
      <c r="DM13" s="897"/>
      <c r="DN13" s="897"/>
      <c r="DO13" s="897"/>
      <c r="DP13" s="897"/>
      <c r="DQ13" s="897"/>
      <c r="DR13" s="897"/>
      <c r="DS13" s="897"/>
      <c r="DT13" s="897"/>
      <c r="DU13" s="897"/>
      <c r="DV13" s="897"/>
      <c r="DW13" s="897"/>
      <c r="DX13" s="897"/>
      <c r="DY13" s="897"/>
      <c r="DZ13" s="897"/>
      <c r="EA13" s="897"/>
      <c r="EB13" s="897"/>
      <c r="EC13" s="897"/>
      <c r="ED13" s="897"/>
      <c r="EE13" s="897"/>
      <c r="EF13" s="897"/>
      <c r="EG13" s="897"/>
      <c r="EH13" s="897"/>
      <c r="EI13" s="897"/>
      <c r="EJ13" s="897"/>
      <c r="EK13" s="897"/>
      <c r="EL13" s="897"/>
      <c r="EM13" s="897"/>
      <c r="EN13" s="897"/>
      <c r="EO13" s="897"/>
      <c r="EP13" s="897"/>
      <c r="EQ13" s="897"/>
      <c r="ER13" s="897"/>
      <c r="ES13" s="897"/>
      <c r="ET13" s="897"/>
      <c r="EU13" s="897"/>
      <c r="EV13" s="897"/>
      <c r="EW13" s="897"/>
      <c r="EX13" s="897"/>
      <c r="EY13" s="897"/>
      <c r="EZ13" s="897"/>
      <c r="FA13" s="897"/>
      <c r="FB13" s="897"/>
      <c r="FC13" s="897"/>
      <c r="FD13" s="897"/>
      <c r="FE13" s="897"/>
      <c r="FF13" s="897"/>
      <c r="FG13" s="897"/>
      <c r="FH13" s="897"/>
      <c r="FI13" s="897"/>
      <c r="FJ13" s="897"/>
      <c r="FK13" s="897"/>
      <c r="FL13" s="897"/>
      <c r="FM13" s="897"/>
      <c r="FN13" s="897"/>
      <c r="FO13" s="897"/>
      <c r="FP13" s="897"/>
      <c r="FQ13" s="897"/>
      <c r="FR13" s="897"/>
      <c r="FS13" s="897"/>
      <c r="FT13" s="897"/>
      <c r="FU13" s="897"/>
      <c r="FV13" s="897"/>
      <c r="FW13" s="897"/>
      <c r="FX13" s="897"/>
      <c r="FY13" s="897"/>
      <c r="FZ13" s="897"/>
      <c r="GA13" s="897"/>
      <c r="GB13" s="897"/>
      <c r="GC13" s="897"/>
      <c r="GD13" s="897"/>
      <c r="GE13" s="897"/>
      <c r="GF13" s="897"/>
      <c r="GG13" s="897"/>
      <c r="GH13" s="897"/>
      <c r="GI13" s="897"/>
      <c r="GJ13" s="897"/>
      <c r="GK13" s="897"/>
      <c r="GL13" s="897"/>
      <c r="GM13" s="897"/>
      <c r="GN13" s="897"/>
      <c r="GO13" s="897"/>
      <c r="GP13" s="897"/>
      <c r="GQ13" s="897"/>
      <c r="GR13" s="897"/>
      <c r="GS13" s="897"/>
      <c r="GT13" s="897"/>
      <c r="GU13" s="897"/>
      <c r="GV13" s="897"/>
      <c r="GW13" s="897"/>
      <c r="GX13" s="897"/>
      <c r="GY13" s="897"/>
      <c r="GZ13" s="897"/>
      <c r="HA13" s="897"/>
      <c r="HB13" s="897"/>
      <c r="HC13" s="897"/>
      <c r="HD13" s="897"/>
      <c r="HE13" s="897"/>
      <c r="HF13" s="897"/>
      <c r="HG13" s="897"/>
      <c r="HH13" s="897"/>
      <c r="HI13" s="897"/>
      <c r="HJ13" s="897"/>
      <c r="HK13" s="897"/>
      <c r="HL13" s="897"/>
      <c r="HM13" s="897"/>
      <c r="HN13" s="897"/>
      <c r="HO13" s="897"/>
      <c r="HP13" s="897"/>
      <c r="HQ13" s="897"/>
      <c r="HR13" s="897"/>
      <c r="HS13" s="897"/>
      <c r="HT13" s="897"/>
      <c r="HU13" s="897"/>
      <c r="HV13" s="897"/>
      <c r="HW13" s="897"/>
      <c r="HX13" s="897"/>
      <c r="HY13" s="897"/>
      <c r="HZ13" s="897"/>
      <c r="IA13" s="897"/>
      <c r="IB13" s="897"/>
      <c r="IC13" s="897"/>
      <c r="ID13" s="897"/>
      <c r="IE13" s="897"/>
      <c r="IF13" s="897"/>
      <c r="IG13" s="897"/>
      <c r="IH13" s="897"/>
      <c r="II13" s="897"/>
      <c r="IJ13" s="897"/>
      <c r="IK13" s="897"/>
      <c r="IL13" s="897"/>
      <c r="IM13" s="897"/>
      <c r="IN13" s="897"/>
      <c r="IO13" s="897"/>
      <c r="IP13" s="897"/>
      <c r="IQ13" s="897"/>
      <c r="IR13" s="897"/>
      <c r="IS13" s="897"/>
      <c r="IT13" s="897"/>
      <c r="IU13" s="897"/>
      <c r="IV13" s="897"/>
    </row>
    <row r="14" s="547" customFormat="1" ht="21" customHeight="1" spans="1:256">
      <c r="A14" s="832" t="s">
        <v>40</v>
      </c>
      <c r="B14" s="879"/>
      <c r="C14" s="875" t="s">
        <v>41</v>
      </c>
      <c r="D14" s="874">
        <v>0</v>
      </c>
      <c r="E14" s="876" t="s">
        <v>42</v>
      </c>
      <c r="F14" s="877">
        <v>0</v>
      </c>
      <c r="G14" s="876" t="s">
        <v>43</v>
      </c>
      <c r="H14" s="877">
        <v>80640</v>
      </c>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D14" s="897"/>
      <c r="BE14" s="897"/>
      <c r="BF14" s="897"/>
      <c r="BG14" s="897"/>
      <c r="BH14" s="897"/>
      <c r="BI14" s="897"/>
      <c r="BJ14" s="897"/>
      <c r="BK14" s="897"/>
      <c r="BL14" s="897"/>
      <c r="BM14" s="897"/>
      <c r="BN14" s="897"/>
      <c r="BO14" s="897"/>
      <c r="BP14" s="897"/>
      <c r="BQ14" s="897"/>
      <c r="BR14" s="897"/>
      <c r="BS14" s="897"/>
      <c r="BT14" s="897"/>
      <c r="BU14" s="897"/>
      <c r="BV14" s="897"/>
      <c r="BW14" s="897"/>
      <c r="BX14" s="897"/>
      <c r="BY14" s="897"/>
      <c r="BZ14" s="897"/>
      <c r="CA14" s="897"/>
      <c r="CB14" s="897"/>
      <c r="CC14" s="897"/>
      <c r="CD14" s="897"/>
      <c r="CE14" s="897"/>
      <c r="CF14" s="897"/>
      <c r="CG14" s="897"/>
      <c r="CH14" s="897"/>
      <c r="CI14" s="897"/>
      <c r="CJ14" s="897"/>
      <c r="CK14" s="897"/>
      <c r="CL14" s="897"/>
      <c r="CM14" s="897"/>
      <c r="CN14" s="897"/>
      <c r="CO14" s="897"/>
      <c r="CP14" s="897"/>
      <c r="CQ14" s="897"/>
      <c r="CR14" s="897"/>
      <c r="CS14" s="897"/>
      <c r="CT14" s="897"/>
      <c r="CU14" s="897"/>
      <c r="CV14" s="897"/>
      <c r="CW14" s="897"/>
      <c r="CX14" s="897"/>
      <c r="CY14" s="897"/>
      <c r="CZ14" s="897"/>
      <c r="DA14" s="897"/>
      <c r="DB14" s="897"/>
      <c r="DC14" s="897"/>
      <c r="DD14" s="897"/>
      <c r="DE14" s="897"/>
      <c r="DF14" s="897"/>
      <c r="DG14" s="897"/>
      <c r="DH14" s="897"/>
      <c r="DI14" s="897"/>
      <c r="DJ14" s="897"/>
      <c r="DK14" s="897"/>
      <c r="DL14" s="897"/>
      <c r="DM14" s="897"/>
      <c r="DN14" s="897"/>
      <c r="DO14" s="897"/>
      <c r="DP14" s="897"/>
      <c r="DQ14" s="897"/>
      <c r="DR14" s="897"/>
      <c r="DS14" s="897"/>
      <c r="DT14" s="897"/>
      <c r="DU14" s="897"/>
      <c r="DV14" s="897"/>
      <c r="DW14" s="897"/>
      <c r="DX14" s="897"/>
      <c r="DY14" s="897"/>
      <c r="DZ14" s="897"/>
      <c r="EA14" s="897"/>
      <c r="EB14" s="897"/>
      <c r="EC14" s="897"/>
      <c r="ED14" s="897"/>
      <c r="EE14" s="897"/>
      <c r="EF14" s="897"/>
      <c r="EG14" s="897"/>
      <c r="EH14" s="897"/>
      <c r="EI14" s="897"/>
      <c r="EJ14" s="897"/>
      <c r="EK14" s="897"/>
      <c r="EL14" s="897"/>
      <c r="EM14" s="897"/>
      <c r="EN14" s="897"/>
      <c r="EO14" s="897"/>
      <c r="EP14" s="897"/>
      <c r="EQ14" s="897"/>
      <c r="ER14" s="897"/>
      <c r="ES14" s="897"/>
      <c r="ET14" s="897"/>
      <c r="EU14" s="897"/>
      <c r="EV14" s="897"/>
      <c r="EW14" s="897"/>
      <c r="EX14" s="897"/>
      <c r="EY14" s="897"/>
      <c r="EZ14" s="897"/>
      <c r="FA14" s="897"/>
      <c r="FB14" s="897"/>
      <c r="FC14" s="897"/>
      <c r="FD14" s="897"/>
      <c r="FE14" s="897"/>
      <c r="FF14" s="897"/>
      <c r="FG14" s="897"/>
      <c r="FH14" s="897"/>
      <c r="FI14" s="897"/>
      <c r="FJ14" s="897"/>
      <c r="FK14" s="897"/>
      <c r="FL14" s="897"/>
      <c r="FM14" s="897"/>
      <c r="FN14" s="897"/>
      <c r="FO14" s="897"/>
      <c r="FP14" s="897"/>
      <c r="FQ14" s="897"/>
      <c r="FR14" s="897"/>
      <c r="FS14" s="897"/>
      <c r="FT14" s="897"/>
      <c r="FU14" s="897"/>
      <c r="FV14" s="897"/>
      <c r="FW14" s="897"/>
      <c r="FX14" s="897"/>
      <c r="FY14" s="897"/>
      <c r="FZ14" s="897"/>
      <c r="GA14" s="897"/>
      <c r="GB14" s="897"/>
      <c r="GC14" s="897"/>
      <c r="GD14" s="897"/>
      <c r="GE14" s="897"/>
      <c r="GF14" s="897"/>
      <c r="GG14" s="897"/>
      <c r="GH14" s="897"/>
      <c r="GI14" s="897"/>
      <c r="GJ14" s="897"/>
      <c r="GK14" s="897"/>
      <c r="GL14" s="897"/>
      <c r="GM14" s="897"/>
      <c r="GN14" s="897"/>
      <c r="GO14" s="897"/>
      <c r="GP14" s="897"/>
      <c r="GQ14" s="897"/>
      <c r="GR14" s="897"/>
      <c r="GS14" s="897"/>
      <c r="GT14" s="897"/>
      <c r="GU14" s="897"/>
      <c r="GV14" s="897"/>
      <c r="GW14" s="897"/>
      <c r="GX14" s="897"/>
      <c r="GY14" s="897"/>
      <c r="GZ14" s="897"/>
      <c r="HA14" s="897"/>
      <c r="HB14" s="897"/>
      <c r="HC14" s="897"/>
      <c r="HD14" s="897"/>
      <c r="HE14" s="897"/>
      <c r="HF14" s="897"/>
      <c r="HG14" s="897"/>
      <c r="HH14" s="897"/>
      <c r="HI14" s="897"/>
      <c r="HJ14" s="897"/>
      <c r="HK14" s="897"/>
      <c r="HL14" s="897"/>
      <c r="HM14" s="897"/>
      <c r="HN14" s="897"/>
      <c r="HO14" s="897"/>
      <c r="HP14" s="897"/>
      <c r="HQ14" s="897"/>
      <c r="HR14" s="897"/>
      <c r="HS14" s="897"/>
      <c r="HT14" s="897"/>
      <c r="HU14" s="897"/>
      <c r="HV14" s="897"/>
      <c r="HW14" s="897"/>
      <c r="HX14" s="897"/>
      <c r="HY14" s="897"/>
      <c r="HZ14" s="897"/>
      <c r="IA14" s="897"/>
      <c r="IB14" s="897"/>
      <c r="IC14" s="897"/>
      <c r="ID14" s="897"/>
      <c r="IE14" s="897"/>
      <c r="IF14" s="897"/>
      <c r="IG14" s="897"/>
      <c r="IH14" s="897"/>
      <c r="II14" s="897"/>
      <c r="IJ14" s="897"/>
      <c r="IK14" s="897"/>
      <c r="IL14" s="897"/>
      <c r="IM14" s="897"/>
      <c r="IN14" s="897"/>
      <c r="IO14" s="897"/>
      <c r="IP14" s="897"/>
      <c r="IQ14" s="897"/>
      <c r="IR14" s="897"/>
      <c r="IS14" s="897"/>
      <c r="IT14" s="897"/>
      <c r="IU14" s="897"/>
      <c r="IV14" s="897"/>
    </row>
    <row r="15" s="547" customFormat="1" ht="21" customHeight="1" spans="1:256">
      <c r="A15" s="832" t="s">
        <v>44</v>
      </c>
      <c r="B15" s="881">
        <v>292756</v>
      </c>
      <c r="C15" s="875" t="s">
        <v>45</v>
      </c>
      <c r="D15" s="874">
        <v>1756969.4</v>
      </c>
      <c r="E15" s="876" t="s">
        <v>46</v>
      </c>
      <c r="F15" s="877">
        <v>8000000</v>
      </c>
      <c r="G15" s="876" t="s">
        <v>47</v>
      </c>
      <c r="H15" s="879"/>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7"/>
      <c r="AY15" s="897"/>
      <c r="AZ15" s="897"/>
      <c r="BA15" s="897"/>
      <c r="BB15" s="897"/>
      <c r="BC15" s="897"/>
      <c r="BD15" s="897"/>
      <c r="BE15" s="897"/>
      <c r="BF15" s="897"/>
      <c r="BG15" s="897"/>
      <c r="BH15" s="897"/>
      <c r="BI15" s="897"/>
      <c r="BJ15" s="897"/>
      <c r="BK15" s="897"/>
      <c r="BL15" s="897"/>
      <c r="BM15" s="897"/>
      <c r="BN15" s="897"/>
      <c r="BO15" s="897"/>
      <c r="BP15" s="897"/>
      <c r="BQ15" s="897"/>
      <c r="BR15" s="897"/>
      <c r="BS15" s="897"/>
      <c r="BT15" s="897"/>
      <c r="BU15" s="897"/>
      <c r="BV15" s="897"/>
      <c r="BW15" s="897"/>
      <c r="BX15" s="897"/>
      <c r="BY15" s="897"/>
      <c r="BZ15" s="897"/>
      <c r="CA15" s="897"/>
      <c r="CB15" s="897"/>
      <c r="CC15" s="897"/>
      <c r="CD15" s="897"/>
      <c r="CE15" s="897"/>
      <c r="CF15" s="897"/>
      <c r="CG15" s="897"/>
      <c r="CH15" s="897"/>
      <c r="CI15" s="897"/>
      <c r="CJ15" s="897"/>
      <c r="CK15" s="897"/>
      <c r="CL15" s="897"/>
      <c r="CM15" s="897"/>
      <c r="CN15" s="897"/>
      <c r="CO15" s="897"/>
      <c r="CP15" s="897"/>
      <c r="CQ15" s="897"/>
      <c r="CR15" s="897"/>
      <c r="CS15" s="897"/>
      <c r="CT15" s="897"/>
      <c r="CU15" s="897"/>
      <c r="CV15" s="897"/>
      <c r="CW15" s="897"/>
      <c r="CX15" s="897"/>
      <c r="CY15" s="897"/>
      <c r="CZ15" s="897"/>
      <c r="DA15" s="897"/>
      <c r="DB15" s="897"/>
      <c r="DC15" s="897"/>
      <c r="DD15" s="897"/>
      <c r="DE15" s="897"/>
      <c r="DF15" s="897"/>
      <c r="DG15" s="897"/>
      <c r="DH15" s="897"/>
      <c r="DI15" s="897"/>
      <c r="DJ15" s="897"/>
      <c r="DK15" s="897"/>
      <c r="DL15" s="897"/>
      <c r="DM15" s="897"/>
      <c r="DN15" s="897"/>
      <c r="DO15" s="897"/>
      <c r="DP15" s="897"/>
      <c r="DQ15" s="897"/>
      <c r="DR15" s="897"/>
      <c r="DS15" s="897"/>
      <c r="DT15" s="897"/>
      <c r="DU15" s="897"/>
      <c r="DV15" s="897"/>
      <c r="DW15" s="897"/>
      <c r="DX15" s="897"/>
      <c r="DY15" s="897"/>
      <c r="DZ15" s="897"/>
      <c r="EA15" s="897"/>
      <c r="EB15" s="897"/>
      <c r="EC15" s="897"/>
      <c r="ED15" s="897"/>
      <c r="EE15" s="897"/>
      <c r="EF15" s="897"/>
      <c r="EG15" s="897"/>
      <c r="EH15" s="897"/>
      <c r="EI15" s="897"/>
      <c r="EJ15" s="897"/>
      <c r="EK15" s="897"/>
      <c r="EL15" s="897"/>
      <c r="EM15" s="897"/>
      <c r="EN15" s="897"/>
      <c r="EO15" s="897"/>
      <c r="EP15" s="897"/>
      <c r="EQ15" s="897"/>
      <c r="ER15" s="897"/>
      <c r="ES15" s="897"/>
      <c r="ET15" s="897"/>
      <c r="EU15" s="897"/>
      <c r="EV15" s="897"/>
      <c r="EW15" s="897"/>
      <c r="EX15" s="897"/>
      <c r="EY15" s="897"/>
      <c r="EZ15" s="897"/>
      <c r="FA15" s="897"/>
      <c r="FB15" s="897"/>
      <c r="FC15" s="897"/>
      <c r="FD15" s="897"/>
      <c r="FE15" s="897"/>
      <c r="FF15" s="897"/>
      <c r="FG15" s="897"/>
      <c r="FH15" s="897"/>
      <c r="FI15" s="897"/>
      <c r="FJ15" s="897"/>
      <c r="FK15" s="897"/>
      <c r="FL15" s="897"/>
      <c r="FM15" s="897"/>
      <c r="FN15" s="897"/>
      <c r="FO15" s="897"/>
      <c r="FP15" s="897"/>
      <c r="FQ15" s="897"/>
      <c r="FR15" s="897"/>
      <c r="FS15" s="897"/>
      <c r="FT15" s="897"/>
      <c r="FU15" s="897"/>
      <c r="FV15" s="897"/>
      <c r="FW15" s="897"/>
      <c r="FX15" s="897"/>
      <c r="FY15" s="897"/>
      <c r="FZ15" s="897"/>
      <c r="GA15" s="897"/>
      <c r="GB15" s="897"/>
      <c r="GC15" s="897"/>
      <c r="GD15" s="897"/>
      <c r="GE15" s="897"/>
      <c r="GF15" s="897"/>
      <c r="GG15" s="897"/>
      <c r="GH15" s="897"/>
      <c r="GI15" s="897"/>
      <c r="GJ15" s="897"/>
      <c r="GK15" s="897"/>
      <c r="GL15" s="897"/>
      <c r="GM15" s="897"/>
      <c r="GN15" s="897"/>
      <c r="GO15" s="897"/>
      <c r="GP15" s="897"/>
      <c r="GQ15" s="897"/>
      <c r="GR15" s="897"/>
      <c r="GS15" s="897"/>
      <c r="GT15" s="897"/>
      <c r="GU15" s="897"/>
      <c r="GV15" s="897"/>
      <c r="GW15" s="897"/>
      <c r="GX15" s="897"/>
      <c r="GY15" s="897"/>
      <c r="GZ15" s="897"/>
      <c r="HA15" s="897"/>
      <c r="HB15" s="897"/>
      <c r="HC15" s="897"/>
      <c r="HD15" s="897"/>
      <c r="HE15" s="897"/>
      <c r="HF15" s="897"/>
      <c r="HG15" s="897"/>
      <c r="HH15" s="897"/>
      <c r="HI15" s="897"/>
      <c r="HJ15" s="897"/>
      <c r="HK15" s="897"/>
      <c r="HL15" s="897"/>
      <c r="HM15" s="897"/>
      <c r="HN15" s="897"/>
      <c r="HO15" s="897"/>
      <c r="HP15" s="897"/>
      <c r="HQ15" s="897"/>
      <c r="HR15" s="897"/>
      <c r="HS15" s="897"/>
      <c r="HT15" s="897"/>
      <c r="HU15" s="897"/>
      <c r="HV15" s="897"/>
      <c r="HW15" s="897"/>
      <c r="HX15" s="897"/>
      <c r="HY15" s="897"/>
      <c r="HZ15" s="897"/>
      <c r="IA15" s="897"/>
      <c r="IB15" s="897"/>
      <c r="IC15" s="897"/>
      <c r="ID15" s="897"/>
      <c r="IE15" s="897"/>
      <c r="IF15" s="897"/>
      <c r="IG15" s="897"/>
      <c r="IH15" s="897"/>
      <c r="II15" s="897"/>
      <c r="IJ15" s="897"/>
      <c r="IK15" s="897"/>
      <c r="IL15" s="897"/>
      <c r="IM15" s="897"/>
      <c r="IN15" s="897"/>
      <c r="IO15" s="897"/>
      <c r="IP15" s="897"/>
      <c r="IQ15" s="897"/>
      <c r="IR15" s="897"/>
      <c r="IS15" s="897"/>
      <c r="IT15" s="897"/>
      <c r="IU15" s="897"/>
      <c r="IV15" s="897"/>
    </row>
    <row r="16" s="547" customFormat="1" ht="21" customHeight="1" spans="1:256">
      <c r="A16" s="832"/>
      <c r="B16" s="879"/>
      <c r="C16" s="875" t="s">
        <v>48</v>
      </c>
      <c r="D16" s="874">
        <v>0</v>
      </c>
      <c r="E16" s="876" t="s">
        <v>49</v>
      </c>
      <c r="F16" s="879"/>
      <c r="G16" s="876" t="s">
        <v>50</v>
      </c>
      <c r="H16" s="879"/>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BB16" s="897"/>
      <c r="BC16" s="897"/>
      <c r="BD16" s="897"/>
      <c r="BE16" s="897"/>
      <c r="BF16" s="897"/>
      <c r="BG16" s="897"/>
      <c r="BH16" s="897"/>
      <c r="BI16" s="897"/>
      <c r="BJ16" s="897"/>
      <c r="BK16" s="897"/>
      <c r="BL16" s="897"/>
      <c r="BM16" s="897"/>
      <c r="BN16" s="897"/>
      <c r="BO16" s="897"/>
      <c r="BP16" s="897"/>
      <c r="BQ16" s="897"/>
      <c r="BR16" s="897"/>
      <c r="BS16" s="897"/>
      <c r="BT16" s="897"/>
      <c r="BU16" s="897"/>
      <c r="BV16" s="897"/>
      <c r="BW16" s="897"/>
      <c r="BX16" s="897"/>
      <c r="BY16" s="897"/>
      <c r="BZ16" s="897"/>
      <c r="CA16" s="897"/>
      <c r="CB16" s="897"/>
      <c r="CC16" s="897"/>
      <c r="CD16" s="897"/>
      <c r="CE16" s="897"/>
      <c r="CF16" s="897"/>
      <c r="CG16" s="897"/>
      <c r="CH16" s="897"/>
      <c r="CI16" s="897"/>
      <c r="CJ16" s="897"/>
      <c r="CK16" s="897"/>
      <c r="CL16" s="897"/>
      <c r="CM16" s="897"/>
      <c r="CN16" s="897"/>
      <c r="CO16" s="897"/>
      <c r="CP16" s="897"/>
      <c r="CQ16" s="897"/>
      <c r="CR16" s="897"/>
      <c r="CS16" s="897"/>
      <c r="CT16" s="897"/>
      <c r="CU16" s="897"/>
      <c r="CV16" s="897"/>
      <c r="CW16" s="897"/>
      <c r="CX16" s="897"/>
      <c r="CY16" s="897"/>
      <c r="CZ16" s="897"/>
      <c r="DA16" s="897"/>
      <c r="DB16" s="897"/>
      <c r="DC16" s="897"/>
      <c r="DD16" s="897"/>
      <c r="DE16" s="897"/>
      <c r="DF16" s="897"/>
      <c r="DG16" s="897"/>
      <c r="DH16" s="897"/>
      <c r="DI16" s="897"/>
      <c r="DJ16" s="897"/>
      <c r="DK16" s="897"/>
      <c r="DL16" s="897"/>
      <c r="DM16" s="897"/>
      <c r="DN16" s="897"/>
      <c r="DO16" s="897"/>
      <c r="DP16" s="897"/>
      <c r="DQ16" s="897"/>
      <c r="DR16" s="897"/>
      <c r="DS16" s="897"/>
      <c r="DT16" s="897"/>
      <c r="DU16" s="897"/>
      <c r="DV16" s="897"/>
      <c r="DW16" s="897"/>
      <c r="DX16" s="897"/>
      <c r="DY16" s="897"/>
      <c r="DZ16" s="897"/>
      <c r="EA16" s="897"/>
      <c r="EB16" s="897"/>
      <c r="EC16" s="897"/>
      <c r="ED16" s="897"/>
      <c r="EE16" s="897"/>
      <c r="EF16" s="897"/>
      <c r="EG16" s="897"/>
      <c r="EH16" s="897"/>
      <c r="EI16" s="897"/>
      <c r="EJ16" s="897"/>
      <c r="EK16" s="897"/>
      <c r="EL16" s="897"/>
      <c r="EM16" s="897"/>
      <c r="EN16" s="897"/>
      <c r="EO16" s="897"/>
      <c r="EP16" s="897"/>
      <c r="EQ16" s="897"/>
      <c r="ER16" s="897"/>
      <c r="ES16" s="897"/>
      <c r="ET16" s="897"/>
      <c r="EU16" s="897"/>
      <c r="EV16" s="897"/>
      <c r="EW16" s="897"/>
      <c r="EX16" s="897"/>
      <c r="EY16" s="897"/>
      <c r="EZ16" s="897"/>
      <c r="FA16" s="897"/>
      <c r="FB16" s="897"/>
      <c r="FC16" s="897"/>
      <c r="FD16" s="897"/>
      <c r="FE16" s="897"/>
      <c r="FF16" s="897"/>
      <c r="FG16" s="897"/>
      <c r="FH16" s="897"/>
      <c r="FI16" s="897"/>
      <c r="FJ16" s="897"/>
      <c r="FK16" s="897"/>
      <c r="FL16" s="897"/>
      <c r="FM16" s="897"/>
      <c r="FN16" s="897"/>
      <c r="FO16" s="897"/>
      <c r="FP16" s="897"/>
      <c r="FQ16" s="897"/>
      <c r="FR16" s="897"/>
      <c r="FS16" s="897"/>
      <c r="FT16" s="897"/>
      <c r="FU16" s="897"/>
      <c r="FV16" s="897"/>
      <c r="FW16" s="897"/>
      <c r="FX16" s="897"/>
      <c r="FY16" s="897"/>
      <c r="FZ16" s="897"/>
      <c r="GA16" s="897"/>
      <c r="GB16" s="897"/>
      <c r="GC16" s="897"/>
      <c r="GD16" s="897"/>
      <c r="GE16" s="897"/>
      <c r="GF16" s="897"/>
      <c r="GG16" s="897"/>
      <c r="GH16" s="897"/>
      <c r="GI16" s="897"/>
      <c r="GJ16" s="897"/>
      <c r="GK16" s="897"/>
      <c r="GL16" s="897"/>
      <c r="GM16" s="897"/>
      <c r="GN16" s="897"/>
      <c r="GO16" s="897"/>
      <c r="GP16" s="897"/>
      <c r="GQ16" s="897"/>
      <c r="GR16" s="897"/>
      <c r="GS16" s="897"/>
      <c r="GT16" s="897"/>
      <c r="GU16" s="897"/>
      <c r="GV16" s="897"/>
      <c r="GW16" s="897"/>
      <c r="GX16" s="897"/>
      <c r="GY16" s="897"/>
      <c r="GZ16" s="897"/>
      <c r="HA16" s="897"/>
      <c r="HB16" s="897"/>
      <c r="HC16" s="897"/>
      <c r="HD16" s="897"/>
      <c r="HE16" s="897"/>
      <c r="HF16" s="897"/>
      <c r="HG16" s="897"/>
      <c r="HH16" s="897"/>
      <c r="HI16" s="897"/>
      <c r="HJ16" s="897"/>
      <c r="HK16" s="897"/>
      <c r="HL16" s="897"/>
      <c r="HM16" s="897"/>
      <c r="HN16" s="897"/>
      <c r="HO16" s="897"/>
      <c r="HP16" s="897"/>
      <c r="HQ16" s="897"/>
      <c r="HR16" s="897"/>
      <c r="HS16" s="897"/>
      <c r="HT16" s="897"/>
      <c r="HU16" s="897"/>
      <c r="HV16" s="897"/>
      <c r="HW16" s="897"/>
      <c r="HX16" s="897"/>
      <c r="HY16" s="897"/>
      <c r="HZ16" s="897"/>
      <c r="IA16" s="897"/>
      <c r="IB16" s="897"/>
      <c r="IC16" s="897"/>
      <c r="ID16" s="897"/>
      <c r="IE16" s="897"/>
      <c r="IF16" s="897"/>
      <c r="IG16" s="897"/>
      <c r="IH16" s="897"/>
      <c r="II16" s="897"/>
      <c r="IJ16" s="897"/>
      <c r="IK16" s="897"/>
      <c r="IL16" s="897"/>
      <c r="IM16" s="897"/>
      <c r="IN16" s="897"/>
      <c r="IO16" s="897"/>
      <c r="IP16" s="897"/>
      <c r="IQ16" s="897"/>
      <c r="IR16" s="897"/>
      <c r="IS16" s="897"/>
      <c r="IT16" s="897"/>
      <c r="IU16" s="897"/>
      <c r="IV16" s="897"/>
    </row>
    <row r="17" s="547" customFormat="1" ht="21" customHeight="1" spans="1:256">
      <c r="A17" s="882"/>
      <c r="B17" s="879"/>
      <c r="C17" s="875" t="s">
        <v>51</v>
      </c>
      <c r="D17" s="874">
        <v>0</v>
      </c>
      <c r="E17" s="876" t="s">
        <v>52</v>
      </c>
      <c r="F17" s="879"/>
      <c r="G17" s="876" t="s">
        <v>53</v>
      </c>
      <c r="H17" s="879"/>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c r="AJ17" s="897"/>
      <c r="AK17" s="897"/>
      <c r="AL17" s="897"/>
      <c r="AM17" s="897"/>
      <c r="AN17" s="897"/>
      <c r="AO17" s="897"/>
      <c r="AP17" s="897"/>
      <c r="AQ17" s="897"/>
      <c r="AR17" s="897"/>
      <c r="AS17" s="897"/>
      <c r="AT17" s="897"/>
      <c r="AU17" s="897"/>
      <c r="AV17" s="897"/>
      <c r="AW17" s="897"/>
      <c r="AX17" s="897"/>
      <c r="AY17" s="897"/>
      <c r="AZ17" s="897"/>
      <c r="BA17" s="897"/>
      <c r="BB17" s="897"/>
      <c r="BC17" s="897"/>
      <c r="BD17" s="897"/>
      <c r="BE17" s="897"/>
      <c r="BF17" s="897"/>
      <c r="BG17" s="897"/>
      <c r="BH17" s="897"/>
      <c r="BI17" s="897"/>
      <c r="BJ17" s="897"/>
      <c r="BK17" s="897"/>
      <c r="BL17" s="897"/>
      <c r="BM17" s="897"/>
      <c r="BN17" s="897"/>
      <c r="BO17" s="897"/>
      <c r="BP17" s="897"/>
      <c r="BQ17" s="897"/>
      <c r="BR17" s="897"/>
      <c r="BS17" s="897"/>
      <c r="BT17" s="897"/>
      <c r="BU17" s="897"/>
      <c r="BV17" s="897"/>
      <c r="BW17" s="897"/>
      <c r="BX17" s="897"/>
      <c r="BY17" s="897"/>
      <c r="BZ17" s="897"/>
      <c r="CA17" s="897"/>
      <c r="CB17" s="897"/>
      <c r="CC17" s="897"/>
      <c r="CD17" s="897"/>
      <c r="CE17" s="897"/>
      <c r="CF17" s="897"/>
      <c r="CG17" s="897"/>
      <c r="CH17" s="897"/>
      <c r="CI17" s="897"/>
      <c r="CJ17" s="897"/>
      <c r="CK17" s="897"/>
      <c r="CL17" s="897"/>
      <c r="CM17" s="897"/>
      <c r="CN17" s="897"/>
      <c r="CO17" s="897"/>
      <c r="CP17" s="897"/>
      <c r="CQ17" s="897"/>
      <c r="CR17" s="897"/>
      <c r="CS17" s="897"/>
      <c r="CT17" s="897"/>
      <c r="CU17" s="897"/>
      <c r="CV17" s="897"/>
      <c r="CW17" s="897"/>
      <c r="CX17" s="897"/>
      <c r="CY17" s="897"/>
      <c r="CZ17" s="897"/>
      <c r="DA17" s="897"/>
      <c r="DB17" s="897"/>
      <c r="DC17" s="897"/>
      <c r="DD17" s="897"/>
      <c r="DE17" s="897"/>
      <c r="DF17" s="897"/>
      <c r="DG17" s="897"/>
      <c r="DH17" s="897"/>
      <c r="DI17" s="897"/>
      <c r="DJ17" s="897"/>
      <c r="DK17" s="897"/>
      <c r="DL17" s="897"/>
      <c r="DM17" s="897"/>
      <c r="DN17" s="897"/>
      <c r="DO17" s="897"/>
      <c r="DP17" s="897"/>
      <c r="DQ17" s="897"/>
      <c r="DR17" s="897"/>
      <c r="DS17" s="897"/>
      <c r="DT17" s="897"/>
      <c r="DU17" s="897"/>
      <c r="DV17" s="897"/>
      <c r="DW17" s="897"/>
      <c r="DX17" s="897"/>
      <c r="DY17" s="897"/>
      <c r="DZ17" s="897"/>
      <c r="EA17" s="897"/>
      <c r="EB17" s="897"/>
      <c r="EC17" s="897"/>
      <c r="ED17" s="897"/>
      <c r="EE17" s="897"/>
      <c r="EF17" s="897"/>
      <c r="EG17" s="897"/>
      <c r="EH17" s="897"/>
      <c r="EI17" s="897"/>
      <c r="EJ17" s="897"/>
      <c r="EK17" s="897"/>
      <c r="EL17" s="897"/>
      <c r="EM17" s="897"/>
      <c r="EN17" s="897"/>
      <c r="EO17" s="897"/>
      <c r="EP17" s="897"/>
      <c r="EQ17" s="897"/>
      <c r="ER17" s="897"/>
      <c r="ES17" s="897"/>
      <c r="ET17" s="897"/>
      <c r="EU17" s="897"/>
      <c r="EV17" s="897"/>
      <c r="EW17" s="897"/>
      <c r="EX17" s="897"/>
      <c r="EY17" s="897"/>
      <c r="EZ17" s="897"/>
      <c r="FA17" s="897"/>
      <c r="FB17" s="897"/>
      <c r="FC17" s="897"/>
      <c r="FD17" s="897"/>
      <c r="FE17" s="897"/>
      <c r="FF17" s="897"/>
      <c r="FG17" s="897"/>
      <c r="FH17" s="897"/>
      <c r="FI17" s="897"/>
      <c r="FJ17" s="897"/>
      <c r="FK17" s="897"/>
      <c r="FL17" s="897"/>
      <c r="FM17" s="897"/>
      <c r="FN17" s="897"/>
      <c r="FO17" s="897"/>
      <c r="FP17" s="897"/>
      <c r="FQ17" s="897"/>
      <c r="FR17" s="897"/>
      <c r="FS17" s="897"/>
      <c r="FT17" s="897"/>
      <c r="FU17" s="897"/>
      <c r="FV17" s="897"/>
      <c r="FW17" s="897"/>
      <c r="FX17" s="897"/>
      <c r="FY17" s="897"/>
      <c r="FZ17" s="897"/>
      <c r="GA17" s="897"/>
      <c r="GB17" s="897"/>
      <c r="GC17" s="897"/>
      <c r="GD17" s="897"/>
      <c r="GE17" s="897"/>
      <c r="GF17" s="897"/>
      <c r="GG17" s="897"/>
      <c r="GH17" s="897"/>
      <c r="GI17" s="897"/>
      <c r="GJ17" s="897"/>
      <c r="GK17" s="897"/>
      <c r="GL17" s="897"/>
      <c r="GM17" s="897"/>
      <c r="GN17" s="897"/>
      <c r="GO17" s="897"/>
      <c r="GP17" s="897"/>
      <c r="GQ17" s="897"/>
      <c r="GR17" s="897"/>
      <c r="GS17" s="897"/>
      <c r="GT17" s="897"/>
      <c r="GU17" s="897"/>
      <c r="GV17" s="897"/>
      <c r="GW17" s="897"/>
      <c r="GX17" s="897"/>
      <c r="GY17" s="897"/>
      <c r="GZ17" s="897"/>
      <c r="HA17" s="897"/>
      <c r="HB17" s="897"/>
      <c r="HC17" s="897"/>
      <c r="HD17" s="897"/>
      <c r="HE17" s="897"/>
      <c r="HF17" s="897"/>
      <c r="HG17" s="897"/>
      <c r="HH17" s="897"/>
      <c r="HI17" s="897"/>
      <c r="HJ17" s="897"/>
      <c r="HK17" s="897"/>
      <c r="HL17" s="897"/>
      <c r="HM17" s="897"/>
      <c r="HN17" s="897"/>
      <c r="HO17" s="897"/>
      <c r="HP17" s="897"/>
      <c r="HQ17" s="897"/>
      <c r="HR17" s="897"/>
      <c r="HS17" s="897"/>
      <c r="HT17" s="897"/>
      <c r="HU17" s="897"/>
      <c r="HV17" s="897"/>
      <c r="HW17" s="897"/>
      <c r="HX17" s="897"/>
      <c r="HY17" s="897"/>
      <c r="HZ17" s="897"/>
      <c r="IA17" s="897"/>
      <c r="IB17" s="897"/>
      <c r="IC17" s="897"/>
      <c r="ID17" s="897"/>
      <c r="IE17" s="897"/>
      <c r="IF17" s="897"/>
      <c r="IG17" s="897"/>
      <c r="IH17" s="897"/>
      <c r="II17" s="897"/>
      <c r="IJ17" s="897"/>
      <c r="IK17" s="897"/>
      <c r="IL17" s="897"/>
      <c r="IM17" s="897"/>
      <c r="IN17" s="897"/>
      <c r="IO17" s="897"/>
      <c r="IP17" s="897"/>
      <c r="IQ17" s="897"/>
      <c r="IR17" s="897"/>
      <c r="IS17" s="897"/>
      <c r="IT17" s="897"/>
      <c r="IU17" s="897"/>
      <c r="IV17" s="897"/>
    </row>
    <row r="18" s="547" customFormat="1" ht="21" customHeight="1" spans="1:256">
      <c r="A18" s="882"/>
      <c r="B18" s="879"/>
      <c r="C18" s="875" t="s">
        <v>54</v>
      </c>
      <c r="D18" s="874">
        <v>44366272.56</v>
      </c>
      <c r="E18" s="876" t="s">
        <v>55</v>
      </c>
      <c r="F18" s="879"/>
      <c r="G18" s="876" t="s">
        <v>56</v>
      </c>
      <c r="H18" s="879"/>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897"/>
      <c r="BE18" s="897"/>
      <c r="BF18" s="897"/>
      <c r="BG18" s="897"/>
      <c r="BH18" s="897"/>
      <c r="BI18" s="897"/>
      <c r="BJ18" s="897"/>
      <c r="BK18" s="897"/>
      <c r="BL18" s="897"/>
      <c r="BM18" s="897"/>
      <c r="BN18" s="897"/>
      <c r="BO18" s="897"/>
      <c r="BP18" s="897"/>
      <c r="BQ18" s="897"/>
      <c r="BR18" s="897"/>
      <c r="BS18" s="897"/>
      <c r="BT18" s="897"/>
      <c r="BU18" s="897"/>
      <c r="BV18" s="897"/>
      <c r="BW18" s="897"/>
      <c r="BX18" s="897"/>
      <c r="BY18" s="897"/>
      <c r="BZ18" s="897"/>
      <c r="CA18" s="897"/>
      <c r="CB18" s="897"/>
      <c r="CC18" s="897"/>
      <c r="CD18" s="897"/>
      <c r="CE18" s="897"/>
      <c r="CF18" s="897"/>
      <c r="CG18" s="897"/>
      <c r="CH18" s="897"/>
      <c r="CI18" s="897"/>
      <c r="CJ18" s="897"/>
      <c r="CK18" s="897"/>
      <c r="CL18" s="897"/>
      <c r="CM18" s="897"/>
      <c r="CN18" s="897"/>
      <c r="CO18" s="897"/>
      <c r="CP18" s="897"/>
      <c r="CQ18" s="897"/>
      <c r="CR18" s="897"/>
      <c r="CS18" s="897"/>
      <c r="CT18" s="897"/>
      <c r="CU18" s="897"/>
      <c r="CV18" s="897"/>
      <c r="CW18" s="897"/>
      <c r="CX18" s="897"/>
      <c r="CY18" s="897"/>
      <c r="CZ18" s="897"/>
      <c r="DA18" s="897"/>
      <c r="DB18" s="897"/>
      <c r="DC18" s="897"/>
      <c r="DD18" s="897"/>
      <c r="DE18" s="897"/>
      <c r="DF18" s="897"/>
      <c r="DG18" s="897"/>
      <c r="DH18" s="897"/>
      <c r="DI18" s="897"/>
      <c r="DJ18" s="897"/>
      <c r="DK18" s="897"/>
      <c r="DL18" s="897"/>
      <c r="DM18" s="897"/>
      <c r="DN18" s="897"/>
      <c r="DO18" s="897"/>
      <c r="DP18" s="897"/>
      <c r="DQ18" s="897"/>
      <c r="DR18" s="897"/>
      <c r="DS18" s="897"/>
      <c r="DT18" s="897"/>
      <c r="DU18" s="897"/>
      <c r="DV18" s="897"/>
      <c r="DW18" s="897"/>
      <c r="DX18" s="897"/>
      <c r="DY18" s="897"/>
      <c r="DZ18" s="897"/>
      <c r="EA18" s="897"/>
      <c r="EB18" s="897"/>
      <c r="EC18" s="897"/>
      <c r="ED18" s="897"/>
      <c r="EE18" s="897"/>
      <c r="EF18" s="897"/>
      <c r="EG18" s="897"/>
      <c r="EH18" s="897"/>
      <c r="EI18" s="897"/>
      <c r="EJ18" s="897"/>
      <c r="EK18" s="897"/>
      <c r="EL18" s="897"/>
      <c r="EM18" s="897"/>
      <c r="EN18" s="897"/>
      <c r="EO18" s="897"/>
      <c r="EP18" s="897"/>
      <c r="EQ18" s="897"/>
      <c r="ER18" s="897"/>
      <c r="ES18" s="897"/>
      <c r="ET18" s="897"/>
      <c r="EU18" s="897"/>
      <c r="EV18" s="897"/>
      <c r="EW18" s="897"/>
      <c r="EX18" s="897"/>
      <c r="EY18" s="897"/>
      <c r="EZ18" s="897"/>
      <c r="FA18" s="897"/>
      <c r="FB18" s="897"/>
      <c r="FC18" s="897"/>
      <c r="FD18" s="897"/>
      <c r="FE18" s="897"/>
      <c r="FF18" s="897"/>
      <c r="FG18" s="897"/>
      <c r="FH18" s="897"/>
      <c r="FI18" s="897"/>
      <c r="FJ18" s="897"/>
      <c r="FK18" s="897"/>
      <c r="FL18" s="897"/>
      <c r="FM18" s="897"/>
      <c r="FN18" s="897"/>
      <c r="FO18" s="897"/>
      <c r="FP18" s="897"/>
      <c r="FQ18" s="897"/>
      <c r="FR18" s="897"/>
      <c r="FS18" s="897"/>
      <c r="FT18" s="897"/>
      <c r="FU18" s="897"/>
      <c r="FV18" s="897"/>
      <c r="FW18" s="897"/>
      <c r="FX18" s="897"/>
      <c r="FY18" s="897"/>
      <c r="FZ18" s="897"/>
      <c r="GA18" s="897"/>
      <c r="GB18" s="897"/>
      <c r="GC18" s="897"/>
      <c r="GD18" s="897"/>
      <c r="GE18" s="897"/>
      <c r="GF18" s="897"/>
      <c r="GG18" s="897"/>
      <c r="GH18" s="897"/>
      <c r="GI18" s="897"/>
      <c r="GJ18" s="897"/>
      <c r="GK18" s="897"/>
      <c r="GL18" s="897"/>
      <c r="GM18" s="897"/>
      <c r="GN18" s="897"/>
      <c r="GO18" s="897"/>
      <c r="GP18" s="897"/>
      <c r="GQ18" s="897"/>
      <c r="GR18" s="897"/>
      <c r="GS18" s="897"/>
      <c r="GT18" s="897"/>
      <c r="GU18" s="897"/>
      <c r="GV18" s="897"/>
      <c r="GW18" s="897"/>
      <c r="GX18" s="897"/>
      <c r="GY18" s="897"/>
      <c r="GZ18" s="897"/>
      <c r="HA18" s="897"/>
      <c r="HB18" s="897"/>
      <c r="HC18" s="897"/>
      <c r="HD18" s="897"/>
      <c r="HE18" s="897"/>
      <c r="HF18" s="897"/>
      <c r="HG18" s="897"/>
      <c r="HH18" s="897"/>
      <c r="HI18" s="897"/>
      <c r="HJ18" s="897"/>
      <c r="HK18" s="897"/>
      <c r="HL18" s="897"/>
      <c r="HM18" s="897"/>
      <c r="HN18" s="897"/>
      <c r="HO18" s="897"/>
      <c r="HP18" s="897"/>
      <c r="HQ18" s="897"/>
      <c r="HR18" s="897"/>
      <c r="HS18" s="897"/>
      <c r="HT18" s="897"/>
      <c r="HU18" s="897"/>
      <c r="HV18" s="897"/>
      <c r="HW18" s="897"/>
      <c r="HX18" s="897"/>
      <c r="HY18" s="897"/>
      <c r="HZ18" s="897"/>
      <c r="IA18" s="897"/>
      <c r="IB18" s="897"/>
      <c r="IC18" s="897"/>
      <c r="ID18" s="897"/>
      <c r="IE18" s="897"/>
      <c r="IF18" s="897"/>
      <c r="IG18" s="897"/>
      <c r="IH18" s="897"/>
      <c r="II18" s="897"/>
      <c r="IJ18" s="897"/>
      <c r="IK18" s="897"/>
      <c r="IL18" s="897"/>
      <c r="IM18" s="897"/>
      <c r="IN18" s="897"/>
      <c r="IO18" s="897"/>
      <c r="IP18" s="897"/>
      <c r="IQ18" s="897"/>
      <c r="IR18" s="897"/>
      <c r="IS18" s="897"/>
      <c r="IT18" s="897"/>
      <c r="IU18" s="897"/>
      <c r="IV18" s="897"/>
    </row>
    <row r="19" s="547" customFormat="1" ht="21" customHeight="1" spans="1:256">
      <c r="A19" s="882"/>
      <c r="B19" s="879"/>
      <c r="C19" s="875" t="s">
        <v>57</v>
      </c>
      <c r="D19" s="874">
        <v>0</v>
      </c>
      <c r="E19" s="876" t="s">
        <v>58</v>
      </c>
      <c r="F19" s="879"/>
      <c r="G19" s="876" t="s">
        <v>59</v>
      </c>
      <c r="H19" s="879"/>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7"/>
      <c r="AR19" s="897"/>
      <c r="AS19" s="897"/>
      <c r="AT19" s="897"/>
      <c r="AU19" s="897"/>
      <c r="AV19" s="897"/>
      <c r="AW19" s="897"/>
      <c r="AX19" s="897"/>
      <c r="AY19" s="897"/>
      <c r="AZ19" s="897"/>
      <c r="BA19" s="897"/>
      <c r="BB19" s="897"/>
      <c r="BC19" s="897"/>
      <c r="BD19" s="897"/>
      <c r="BE19" s="897"/>
      <c r="BF19" s="897"/>
      <c r="BG19" s="897"/>
      <c r="BH19" s="897"/>
      <c r="BI19" s="897"/>
      <c r="BJ19" s="897"/>
      <c r="BK19" s="897"/>
      <c r="BL19" s="897"/>
      <c r="BM19" s="897"/>
      <c r="BN19" s="897"/>
      <c r="BO19" s="897"/>
      <c r="BP19" s="897"/>
      <c r="BQ19" s="897"/>
      <c r="BR19" s="897"/>
      <c r="BS19" s="897"/>
      <c r="BT19" s="897"/>
      <c r="BU19" s="897"/>
      <c r="BV19" s="897"/>
      <c r="BW19" s="897"/>
      <c r="BX19" s="897"/>
      <c r="BY19" s="897"/>
      <c r="BZ19" s="897"/>
      <c r="CA19" s="897"/>
      <c r="CB19" s="897"/>
      <c r="CC19" s="897"/>
      <c r="CD19" s="897"/>
      <c r="CE19" s="897"/>
      <c r="CF19" s="897"/>
      <c r="CG19" s="897"/>
      <c r="CH19" s="897"/>
      <c r="CI19" s="897"/>
      <c r="CJ19" s="897"/>
      <c r="CK19" s="897"/>
      <c r="CL19" s="897"/>
      <c r="CM19" s="897"/>
      <c r="CN19" s="897"/>
      <c r="CO19" s="897"/>
      <c r="CP19" s="897"/>
      <c r="CQ19" s="897"/>
      <c r="CR19" s="897"/>
      <c r="CS19" s="897"/>
      <c r="CT19" s="897"/>
      <c r="CU19" s="897"/>
      <c r="CV19" s="897"/>
      <c r="CW19" s="897"/>
      <c r="CX19" s="897"/>
      <c r="CY19" s="897"/>
      <c r="CZ19" s="897"/>
      <c r="DA19" s="897"/>
      <c r="DB19" s="897"/>
      <c r="DC19" s="897"/>
      <c r="DD19" s="897"/>
      <c r="DE19" s="897"/>
      <c r="DF19" s="897"/>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97"/>
      <c r="ED19" s="897"/>
      <c r="EE19" s="897"/>
      <c r="EF19" s="897"/>
      <c r="EG19" s="897"/>
      <c r="EH19" s="897"/>
      <c r="EI19" s="897"/>
      <c r="EJ19" s="897"/>
      <c r="EK19" s="897"/>
      <c r="EL19" s="897"/>
      <c r="EM19" s="897"/>
      <c r="EN19" s="897"/>
      <c r="EO19" s="897"/>
      <c r="EP19" s="897"/>
      <c r="EQ19" s="897"/>
      <c r="ER19" s="897"/>
      <c r="ES19" s="897"/>
      <c r="ET19" s="897"/>
      <c r="EU19" s="897"/>
      <c r="EV19" s="897"/>
      <c r="EW19" s="897"/>
      <c r="EX19" s="897"/>
      <c r="EY19" s="897"/>
      <c r="EZ19" s="897"/>
      <c r="FA19" s="897"/>
      <c r="FB19" s="897"/>
      <c r="FC19" s="897"/>
      <c r="FD19" s="897"/>
      <c r="FE19" s="897"/>
      <c r="FF19" s="897"/>
      <c r="FG19" s="897"/>
      <c r="FH19" s="897"/>
      <c r="FI19" s="897"/>
      <c r="FJ19" s="897"/>
      <c r="FK19" s="897"/>
      <c r="FL19" s="897"/>
      <c r="FM19" s="897"/>
      <c r="FN19" s="897"/>
      <c r="FO19" s="897"/>
      <c r="FP19" s="897"/>
      <c r="FQ19" s="897"/>
      <c r="FR19" s="897"/>
      <c r="FS19" s="897"/>
      <c r="FT19" s="897"/>
      <c r="FU19" s="897"/>
      <c r="FV19" s="897"/>
      <c r="FW19" s="897"/>
      <c r="FX19" s="897"/>
      <c r="FY19" s="897"/>
      <c r="FZ19" s="897"/>
      <c r="GA19" s="897"/>
      <c r="GB19" s="897"/>
      <c r="GC19" s="897"/>
      <c r="GD19" s="897"/>
      <c r="GE19" s="897"/>
      <c r="GF19" s="897"/>
      <c r="GG19" s="897"/>
      <c r="GH19" s="897"/>
      <c r="GI19" s="897"/>
      <c r="GJ19" s="897"/>
      <c r="GK19" s="897"/>
      <c r="GL19" s="897"/>
      <c r="GM19" s="897"/>
      <c r="GN19" s="897"/>
      <c r="GO19" s="897"/>
      <c r="GP19" s="897"/>
      <c r="GQ19" s="897"/>
      <c r="GR19" s="897"/>
      <c r="GS19" s="897"/>
      <c r="GT19" s="897"/>
      <c r="GU19" s="897"/>
      <c r="GV19" s="897"/>
      <c r="GW19" s="897"/>
      <c r="GX19" s="897"/>
      <c r="GY19" s="897"/>
      <c r="GZ19" s="897"/>
      <c r="HA19" s="897"/>
      <c r="HB19" s="897"/>
      <c r="HC19" s="897"/>
      <c r="HD19" s="897"/>
      <c r="HE19" s="897"/>
      <c r="HF19" s="897"/>
      <c r="HG19" s="897"/>
      <c r="HH19" s="897"/>
      <c r="HI19" s="897"/>
      <c r="HJ19" s="897"/>
      <c r="HK19" s="897"/>
      <c r="HL19" s="897"/>
      <c r="HM19" s="897"/>
      <c r="HN19" s="897"/>
      <c r="HO19" s="897"/>
      <c r="HP19" s="897"/>
      <c r="HQ19" s="897"/>
      <c r="HR19" s="897"/>
      <c r="HS19" s="897"/>
      <c r="HT19" s="897"/>
      <c r="HU19" s="897"/>
      <c r="HV19" s="897"/>
      <c r="HW19" s="897"/>
      <c r="HX19" s="897"/>
      <c r="HY19" s="897"/>
      <c r="HZ19" s="897"/>
      <c r="IA19" s="897"/>
      <c r="IB19" s="897"/>
      <c r="IC19" s="897"/>
      <c r="ID19" s="897"/>
      <c r="IE19" s="897"/>
      <c r="IF19" s="897"/>
      <c r="IG19" s="897"/>
      <c r="IH19" s="897"/>
      <c r="II19" s="897"/>
      <c r="IJ19" s="897"/>
      <c r="IK19" s="897"/>
      <c r="IL19" s="897"/>
      <c r="IM19" s="897"/>
      <c r="IN19" s="897"/>
      <c r="IO19" s="897"/>
      <c r="IP19" s="897"/>
      <c r="IQ19" s="897"/>
      <c r="IR19" s="897"/>
      <c r="IS19" s="897"/>
      <c r="IT19" s="897"/>
      <c r="IU19" s="897"/>
      <c r="IV19" s="897"/>
    </row>
    <row r="20" s="547" customFormat="1" ht="21" customHeight="1" spans="1:256">
      <c r="A20" s="882"/>
      <c r="B20" s="879"/>
      <c r="C20" s="883" t="s">
        <v>60</v>
      </c>
      <c r="D20" s="874">
        <v>0</v>
      </c>
      <c r="E20" s="876" t="s">
        <v>61</v>
      </c>
      <c r="F20" s="879"/>
      <c r="G20" s="876" t="s">
        <v>62</v>
      </c>
      <c r="H20" s="879"/>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7"/>
      <c r="BD20" s="897"/>
      <c r="BE20" s="897"/>
      <c r="BF20" s="897"/>
      <c r="BG20" s="897"/>
      <c r="BH20" s="897"/>
      <c r="BI20" s="897"/>
      <c r="BJ20" s="897"/>
      <c r="BK20" s="897"/>
      <c r="BL20" s="897"/>
      <c r="BM20" s="897"/>
      <c r="BN20" s="897"/>
      <c r="BO20" s="897"/>
      <c r="BP20" s="897"/>
      <c r="BQ20" s="897"/>
      <c r="BR20" s="897"/>
      <c r="BS20" s="897"/>
      <c r="BT20" s="897"/>
      <c r="BU20" s="897"/>
      <c r="BV20" s="897"/>
      <c r="BW20" s="897"/>
      <c r="BX20" s="897"/>
      <c r="BY20" s="897"/>
      <c r="BZ20" s="897"/>
      <c r="CA20" s="897"/>
      <c r="CB20" s="897"/>
      <c r="CC20" s="897"/>
      <c r="CD20" s="897"/>
      <c r="CE20" s="897"/>
      <c r="CF20" s="897"/>
      <c r="CG20" s="897"/>
      <c r="CH20" s="897"/>
      <c r="CI20" s="897"/>
      <c r="CJ20" s="897"/>
      <c r="CK20" s="897"/>
      <c r="CL20" s="897"/>
      <c r="CM20" s="897"/>
      <c r="CN20" s="897"/>
      <c r="CO20" s="897"/>
      <c r="CP20" s="897"/>
      <c r="CQ20" s="897"/>
      <c r="CR20" s="897"/>
      <c r="CS20" s="897"/>
      <c r="CT20" s="897"/>
      <c r="CU20" s="897"/>
      <c r="CV20" s="897"/>
      <c r="CW20" s="897"/>
      <c r="CX20" s="897"/>
      <c r="CY20" s="897"/>
      <c r="CZ20" s="897"/>
      <c r="DA20" s="897"/>
      <c r="DB20" s="897"/>
      <c r="DC20" s="897"/>
      <c r="DD20" s="897"/>
      <c r="DE20" s="897"/>
      <c r="DF20" s="897"/>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97"/>
      <c r="ED20" s="897"/>
      <c r="EE20" s="897"/>
      <c r="EF20" s="897"/>
      <c r="EG20" s="897"/>
      <c r="EH20" s="897"/>
      <c r="EI20" s="897"/>
      <c r="EJ20" s="897"/>
      <c r="EK20" s="897"/>
      <c r="EL20" s="897"/>
      <c r="EM20" s="897"/>
      <c r="EN20" s="897"/>
      <c r="EO20" s="897"/>
      <c r="EP20" s="897"/>
      <c r="EQ20" s="897"/>
      <c r="ER20" s="897"/>
      <c r="ES20" s="897"/>
      <c r="ET20" s="897"/>
      <c r="EU20" s="897"/>
      <c r="EV20" s="897"/>
      <c r="EW20" s="897"/>
      <c r="EX20" s="897"/>
      <c r="EY20" s="897"/>
      <c r="EZ20" s="897"/>
      <c r="FA20" s="897"/>
      <c r="FB20" s="897"/>
      <c r="FC20" s="897"/>
      <c r="FD20" s="897"/>
      <c r="FE20" s="897"/>
      <c r="FF20" s="897"/>
      <c r="FG20" s="897"/>
      <c r="FH20" s="897"/>
      <c r="FI20" s="897"/>
      <c r="FJ20" s="897"/>
      <c r="FK20" s="897"/>
      <c r="FL20" s="897"/>
      <c r="FM20" s="897"/>
      <c r="FN20" s="897"/>
      <c r="FO20" s="897"/>
      <c r="FP20" s="897"/>
      <c r="FQ20" s="897"/>
      <c r="FR20" s="897"/>
      <c r="FS20" s="897"/>
      <c r="FT20" s="897"/>
      <c r="FU20" s="897"/>
      <c r="FV20" s="897"/>
      <c r="FW20" s="897"/>
      <c r="FX20" s="897"/>
      <c r="FY20" s="897"/>
      <c r="FZ20" s="897"/>
      <c r="GA20" s="897"/>
      <c r="GB20" s="897"/>
      <c r="GC20" s="897"/>
      <c r="GD20" s="897"/>
      <c r="GE20" s="897"/>
      <c r="GF20" s="897"/>
      <c r="GG20" s="897"/>
      <c r="GH20" s="897"/>
      <c r="GI20" s="897"/>
      <c r="GJ20" s="897"/>
      <c r="GK20" s="897"/>
      <c r="GL20" s="897"/>
      <c r="GM20" s="897"/>
      <c r="GN20" s="897"/>
      <c r="GO20" s="897"/>
      <c r="GP20" s="897"/>
      <c r="GQ20" s="897"/>
      <c r="GR20" s="897"/>
      <c r="GS20" s="897"/>
      <c r="GT20" s="897"/>
      <c r="GU20" s="897"/>
      <c r="GV20" s="897"/>
      <c r="GW20" s="897"/>
      <c r="GX20" s="897"/>
      <c r="GY20" s="897"/>
      <c r="GZ20" s="897"/>
      <c r="HA20" s="897"/>
      <c r="HB20" s="897"/>
      <c r="HC20" s="897"/>
      <c r="HD20" s="897"/>
      <c r="HE20" s="897"/>
      <c r="HF20" s="897"/>
      <c r="HG20" s="897"/>
      <c r="HH20" s="897"/>
      <c r="HI20" s="897"/>
      <c r="HJ20" s="897"/>
      <c r="HK20" s="897"/>
      <c r="HL20" s="897"/>
      <c r="HM20" s="897"/>
      <c r="HN20" s="897"/>
      <c r="HO20" s="897"/>
      <c r="HP20" s="897"/>
      <c r="HQ20" s="897"/>
      <c r="HR20" s="897"/>
      <c r="HS20" s="897"/>
      <c r="HT20" s="897"/>
      <c r="HU20" s="897"/>
      <c r="HV20" s="897"/>
      <c r="HW20" s="897"/>
      <c r="HX20" s="897"/>
      <c r="HY20" s="897"/>
      <c r="HZ20" s="897"/>
      <c r="IA20" s="897"/>
      <c r="IB20" s="897"/>
      <c r="IC20" s="897"/>
      <c r="ID20" s="897"/>
      <c r="IE20" s="897"/>
      <c r="IF20" s="897"/>
      <c r="IG20" s="897"/>
      <c r="IH20" s="897"/>
      <c r="II20" s="897"/>
      <c r="IJ20" s="897"/>
      <c r="IK20" s="897"/>
      <c r="IL20" s="897"/>
      <c r="IM20" s="897"/>
      <c r="IN20" s="897"/>
      <c r="IO20" s="897"/>
      <c r="IP20" s="897"/>
      <c r="IQ20" s="897"/>
      <c r="IR20" s="897"/>
      <c r="IS20" s="897"/>
      <c r="IT20" s="897"/>
      <c r="IU20" s="897"/>
      <c r="IV20" s="897"/>
    </row>
    <row r="21" s="547" customFormat="1" ht="21" customHeight="1" spans="1:256">
      <c r="A21" s="882"/>
      <c r="B21" s="879"/>
      <c r="C21" s="883" t="s">
        <v>63</v>
      </c>
      <c r="D21" s="874">
        <v>0</v>
      </c>
      <c r="E21" s="876" t="s">
        <v>64</v>
      </c>
      <c r="F21" s="879"/>
      <c r="G21" s="884"/>
      <c r="H21" s="879"/>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7"/>
      <c r="AY21" s="897"/>
      <c r="AZ21" s="897"/>
      <c r="BA21" s="897"/>
      <c r="BB21" s="897"/>
      <c r="BC21" s="897"/>
      <c r="BD21" s="897"/>
      <c r="BE21" s="897"/>
      <c r="BF21" s="897"/>
      <c r="BG21" s="897"/>
      <c r="BH21" s="897"/>
      <c r="BI21" s="897"/>
      <c r="BJ21" s="897"/>
      <c r="BK21" s="897"/>
      <c r="BL21" s="897"/>
      <c r="BM21" s="897"/>
      <c r="BN21" s="897"/>
      <c r="BO21" s="897"/>
      <c r="BP21" s="897"/>
      <c r="BQ21" s="897"/>
      <c r="BR21" s="897"/>
      <c r="BS21" s="897"/>
      <c r="BT21" s="897"/>
      <c r="BU21" s="897"/>
      <c r="BV21" s="897"/>
      <c r="BW21" s="897"/>
      <c r="BX21" s="897"/>
      <c r="BY21" s="897"/>
      <c r="BZ21" s="897"/>
      <c r="CA21" s="897"/>
      <c r="CB21" s="897"/>
      <c r="CC21" s="897"/>
      <c r="CD21" s="897"/>
      <c r="CE21" s="897"/>
      <c r="CF21" s="897"/>
      <c r="CG21" s="897"/>
      <c r="CH21" s="897"/>
      <c r="CI21" s="897"/>
      <c r="CJ21" s="897"/>
      <c r="CK21" s="897"/>
      <c r="CL21" s="897"/>
      <c r="CM21" s="897"/>
      <c r="CN21" s="897"/>
      <c r="CO21" s="897"/>
      <c r="CP21" s="897"/>
      <c r="CQ21" s="897"/>
      <c r="CR21" s="897"/>
      <c r="CS21" s="897"/>
      <c r="CT21" s="897"/>
      <c r="CU21" s="897"/>
      <c r="CV21" s="897"/>
      <c r="CW21" s="897"/>
      <c r="CX21" s="897"/>
      <c r="CY21" s="897"/>
      <c r="CZ21" s="897"/>
      <c r="DA21" s="897"/>
      <c r="DB21" s="897"/>
      <c r="DC21" s="897"/>
      <c r="DD21" s="897"/>
      <c r="DE21" s="897"/>
      <c r="DF21" s="897"/>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97"/>
      <c r="ED21" s="897"/>
      <c r="EE21" s="897"/>
      <c r="EF21" s="897"/>
      <c r="EG21" s="897"/>
      <c r="EH21" s="897"/>
      <c r="EI21" s="897"/>
      <c r="EJ21" s="897"/>
      <c r="EK21" s="897"/>
      <c r="EL21" s="897"/>
      <c r="EM21" s="897"/>
      <c r="EN21" s="897"/>
      <c r="EO21" s="897"/>
      <c r="EP21" s="897"/>
      <c r="EQ21" s="897"/>
      <c r="ER21" s="897"/>
      <c r="ES21" s="897"/>
      <c r="ET21" s="897"/>
      <c r="EU21" s="897"/>
      <c r="EV21" s="897"/>
      <c r="EW21" s="897"/>
      <c r="EX21" s="897"/>
      <c r="EY21" s="897"/>
      <c r="EZ21" s="897"/>
      <c r="FA21" s="897"/>
      <c r="FB21" s="897"/>
      <c r="FC21" s="897"/>
      <c r="FD21" s="897"/>
      <c r="FE21" s="897"/>
      <c r="FF21" s="897"/>
      <c r="FG21" s="897"/>
      <c r="FH21" s="897"/>
      <c r="FI21" s="897"/>
      <c r="FJ21" s="897"/>
      <c r="FK21" s="897"/>
      <c r="FL21" s="897"/>
      <c r="FM21" s="897"/>
      <c r="FN21" s="897"/>
      <c r="FO21" s="897"/>
      <c r="FP21" s="897"/>
      <c r="FQ21" s="897"/>
      <c r="FR21" s="897"/>
      <c r="FS21" s="897"/>
      <c r="FT21" s="897"/>
      <c r="FU21" s="897"/>
      <c r="FV21" s="897"/>
      <c r="FW21" s="897"/>
      <c r="FX21" s="897"/>
      <c r="FY21" s="897"/>
      <c r="FZ21" s="897"/>
      <c r="GA21" s="897"/>
      <c r="GB21" s="897"/>
      <c r="GC21" s="897"/>
      <c r="GD21" s="897"/>
      <c r="GE21" s="897"/>
      <c r="GF21" s="897"/>
      <c r="GG21" s="897"/>
      <c r="GH21" s="897"/>
      <c r="GI21" s="897"/>
      <c r="GJ21" s="897"/>
      <c r="GK21" s="897"/>
      <c r="GL21" s="897"/>
      <c r="GM21" s="897"/>
      <c r="GN21" s="897"/>
      <c r="GO21" s="897"/>
      <c r="GP21" s="897"/>
      <c r="GQ21" s="897"/>
      <c r="GR21" s="897"/>
      <c r="GS21" s="897"/>
      <c r="GT21" s="897"/>
      <c r="GU21" s="897"/>
      <c r="GV21" s="897"/>
      <c r="GW21" s="897"/>
      <c r="GX21" s="897"/>
      <c r="GY21" s="897"/>
      <c r="GZ21" s="897"/>
      <c r="HA21" s="897"/>
      <c r="HB21" s="897"/>
      <c r="HC21" s="897"/>
      <c r="HD21" s="897"/>
      <c r="HE21" s="897"/>
      <c r="HF21" s="897"/>
      <c r="HG21" s="897"/>
      <c r="HH21" s="897"/>
      <c r="HI21" s="897"/>
      <c r="HJ21" s="897"/>
      <c r="HK21" s="897"/>
      <c r="HL21" s="897"/>
      <c r="HM21" s="897"/>
      <c r="HN21" s="897"/>
      <c r="HO21" s="897"/>
      <c r="HP21" s="897"/>
      <c r="HQ21" s="897"/>
      <c r="HR21" s="897"/>
      <c r="HS21" s="897"/>
      <c r="HT21" s="897"/>
      <c r="HU21" s="897"/>
      <c r="HV21" s="897"/>
      <c r="HW21" s="897"/>
      <c r="HX21" s="897"/>
      <c r="HY21" s="897"/>
      <c r="HZ21" s="897"/>
      <c r="IA21" s="897"/>
      <c r="IB21" s="897"/>
      <c r="IC21" s="897"/>
      <c r="ID21" s="897"/>
      <c r="IE21" s="897"/>
      <c r="IF21" s="897"/>
      <c r="IG21" s="897"/>
      <c r="IH21" s="897"/>
      <c r="II21" s="897"/>
      <c r="IJ21" s="897"/>
      <c r="IK21" s="897"/>
      <c r="IL21" s="897"/>
      <c r="IM21" s="897"/>
      <c r="IN21" s="897"/>
      <c r="IO21" s="897"/>
      <c r="IP21" s="897"/>
      <c r="IQ21" s="897"/>
      <c r="IR21" s="897"/>
      <c r="IS21" s="897"/>
      <c r="IT21" s="897"/>
      <c r="IU21" s="897"/>
      <c r="IV21" s="897"/>
    </row>
    <row r="22" s="547" customFormat="1" ht="21" customHeight="1" spans="1:256">
      <c r="A22" s="882"/>
      <c r="B22" s="879"/>
      <c r="C22" s="883" t="s">
        <v>65</v>
      </c>
      <c r="D22" s="874">
        <v>0</v>
      </c>
      <c r="E22" s="876" t="s">
        <v>66</v>
      </c>
      <c r="F22" s="879"/>
      <c r="G22" s="884"/>
      <c r="H22" s="879"/>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7"/>
      <c r="AY22" s="897"/>
      <c r="AZ22" s="897"/>
      <c r="BA22" s="897"/>
      <c r="BB22" s="897"/>
      <c r="BC22" s="897"/>
      <c r="BD22" s="897"/>
      <c r="BE22" s="897"/>
      <c r="BF22" s="897"/>
      <c r="BG22" s="897"/>
      <c r="BH22" s="897"/>
      <c r="BI22" s="897"/>
      <c r="BJ22" s="897"/>
      <c r="BK22" s="897"/>
      <c r="BL22" s="897"/>
      <c r="BM22" s="897"/>
      <c r="BN22" s="897"/>
      <c r="BO22" s="897"/>
      <c r="BP22" s="897"/>
      <c r="BQ22" s="897"/>
      <c r="BR22" s="897"/>
      <c r="BS22" s="897"/>
      <c r="BT22" s="897"/>
      <c r="BU22" s="897"/>
      <c r="BV22" s="897"/>
      <c r="BW22" s="897"/>
      <c r="BX22" s="897"/>
      <c r="BY22" s="897"/>
      <c r="BZ22" s="897"/>
      <c r="CA22" s="897"/>
      <c r="CB22" s="897"/>
      <c r="CC22" s="897"/>
      <c r="CD22" s="897"/>
      <c r="CE22" s="897"/>
      <c r="CF22" s="897"/>
      <c r="CG22" s="897"/>
      <c r="CH22" s="897"/>
      <c r="CI22" s="897"/>
      <c r="CJ22" s="897"/>
      <c r="CK22" s="897"/>
      <c r="CL22" s="897"/>
      <c r="CM22" s="897"/>
      <c r="CN22" s="897"/>
      <c r="CO22" s="897"/>
      <c r="CP22" s="897"/>
      <c r="CQ22" s="897"/>
      <c r="CR22" s="897"/>
      <c r="CS22" s="897"/>
      <c r="CT22" s="897"/>
      <c r="CU22" s="897"/>
      <c r="CV22" s="897"/>
      <c r="CW22" s="897"/>
      <c r="CX22" s="897"/>
      <c r="CY22" s="897"/>
      <c r="CZ22" s="897"/>
      <c r="DA22" s="897"/>
      <c r="DB22" s="897"/>
      <c r="DC22" s="897"/>
      <c r="DD22" s="897"/>
      <c r="DE22" s="897"/>
      <c r="DF22" s="897"/>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97"/>
      <c r="ED22" s="897"/>
      <c r="EE22" s="897"/>
      <c r="EF22" s="897"/>
      <c r="EG22" s="897"/>
      <c r="EH22" s="897"/>
      <c r="EI22" s="897"/>
      <c r="EJ22" s="897"/>
      <c r="EK22" s="897"/>
      <c r="EL22" s="897"/>
      <c r="EM22" s="897"/>
      <c r="EN22" s="897"/>
      <c r="EO22" s="897"/>
      <c r="EP22" s="897"/>
      <c r="EQ22" s="897"/>
      <c r="ER22" s="897"/>
      <c r="ES22" s="897"/>
      <c r="ET22" s="897"/>
      <c r="EU22" s="897"/>
      <c r="EV22" s="897"/>
      <c r="EW22" s="897"/>
      <c r="EX22" s="897"/>
      <c r="EY22" s="897"/>
      <c r="EZ22" s="897"/>
      <c r="FA22" s="897"/>
      <c r="FB22" s="897"/>
      <c r="FC22" s="897"/>
      <c r="FD22" s="897"/>
      <c r="FE22" s="897"/>
      <c r="FF22" s="897"/>
      <c r="FG22" s="897"/>
      <c r="FH22" s="897"/>
      <c r="FI22" s="897"/>
      <c r="FJ22" s="897"/>
      <c r="FK22" s="897"/>
      <c r="FL22" s="897"/>
      <c r="FM22" s="897"/>
      <c r="FN22" s="897"/>
      <c r="FO22" s="897"/>
      <c r="FP22" s="897"/>
      <c r="FQ22" s="897"/>
      <c r="FR22" s="897"/>
      <c r="FS22" s="897"/>
      <c r="FT22" s="897"/>
      <c r="FU22" s="897"/>
      <c r="FV22" s="897"/>
      <c r="FW22" s="897"/>
      <c r="FX22" s="897"/>
      <c r="FY22" s="897"/>
      <c r="FZ22" s="897"/>
      <c r="GA22" s="897"/>
      <c r="GB22" s="897"/>
      <c r="GC22" s="897"/>
      <c r="GD22" s="897"/>
      <c r="GE22" s="897"/>
      <c r="GF22" s="897"/>
      <c r="GG22" s="897"/>
      <c r="GH22" s="897"/>
      <c r="GI22" s="897"/>
      <c r="GJ22" s="897"/>
      <c r="GK22" s="897"/>
      <c r="GL22" s="897"/>
      <c r="GM22" s="897"/>
      <c r="GN22" s="897"/>
      <c r="GO22" s="897"/>
      <c r="GP22" s="897"/>
      <c r="GQ22" s="897"/>
      <c r="GR22" s="897"/>
      <c r="GS22" s="897"/>
      <c r="GT22" s="897"/>
      <c r="GU22" s="897"/>
      <c r="GV22" s="897"/>
      <c r="GW22" s="897"/>
      <c r="GX22" s="897"/>
      <c r="GY22" s="897"/>
      <c r="GZ22" s="897"/>
      <c r="HA22" s="897"/>
      <c r="HB22" s="897"/>
      <c r="HC22" s="897"/>
      <c r="HD22" s="897"/>
      <c r="HE22" s="897"/>
      <c r="HF22" s="897"/>
      <c r="HG22" s="897"/>
      <c r="HH22" s="897"/>
      <c r="HI22" s="897"/>
      <c r="HJ22" s="897"/>
      <c r="HK22" s="897"/>
      <c r="HL22" s="897"/>
      <c r="HM22" s="897"/>
      <c r="HN22" s="897"/>
      <c r="HO22" s="897"/>
      <c r="HP22" s="897"/>
      <c r="HQ22" s="897"/>
      <c r="HR22" s="897"/>
      <c r="HS22" s="897"/>
      <c r="HT22" s="897"/>
      <c r="HU22" s="897"/>
      <c r="HV22" s="897"/>
      <c r="HW22" s="897"/>
      <c r="HX22" s="897"/>
      <c r="HY22" s="897"/>
      <c r="HZ22" s="897"/>
      <c r="IA22" s="897"/>
      <c r="IB22" s="897"/>
      <c r="IC22" s="897"/>
      <c r="ID22" s="897"/>
      <c r="IE22" s="897"/>
      <c r="IF22" s="897"/>
      <c r="IG22" s="897"/>
      <c r="IH22" s="897"/>
      <c r="II22" s="897"/>
      <c r="IJ22" s="897"/>
      <c r="IK22" s="897"/>
      <c r="IL22" s="897"/>
      <c r="IM22" s="897"/>
      <c r="IN22" s="897"/>
      <c r="IO22" s="897"/>
      <c r="IP22" s="897"/>
      <c r="IQ22" s="897"/>
      <c r="IR22" s="897"/>
      <c r="IS22" s="897"/>
      <c r="IT22" s="897"/>
      <c r="IU22" s="897"/>
      <c r="IV22" s="897"/>
    </row>
    <row r="23" s="547" customFormat="1" ht="21" customHeight="1" spans="1:256">
      <c r="A23" s="882"/>
      <c r="B23" s="879"/>
      <c r="C23" s="883" t="s">
        <v>67</v>
      </c>
      <c r="D23" s="874">
        <v>0</v>
      </c>
      <c r="E23" s="876" t="s">
        <v>68</v>
      </c>
      <c r="F23" s="879"/>
      <c r="G23" s="884"/>
      <c r="H23" s="879"/>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7"/>
      <c r="AM23" s="897"/>
      <c r="AN23" s="897"/>
      <c r="AO23" s="897"/>
      <c r="AP23" s="897"/>
      <c r="AQ23" s="897"/>
      <c r="AR23" s="897"/>
      <c r="AS23" s="897"/>
      <c r="AT23" s="897"/>
      <c r="AU23" s="897"/>
      <c r="AV23" s="897"/>
      <c r="AW23" s="897"/>
      <c r="AX23" s="897"/>
      <c r="AY23" s="897"/>
      <c r="AZ23" s="897"/>
      <c r="BA23" s="897"/>
      <c r="BB23" s="897"/>
      <c r="BC23" s="897"/>
      <c r="BD23" s="897"/>
      <c r="BE23" s="897"/>
      <c r="BF23" s="897"/>
      <c r="BG23" s="897"/>
      <c r="BH23" s="897"/>
      <c r="BI23" s="897"/>
      <c r="BJ23" s="897"/>
      <c r="BK23" s="897"/>
      <c r="BL23" s="897"/>
      <c r="BM23" s="897"/>
      <c r="BN23" s="897"/>
      <c r="BO23" s="897"/>
      <c r="BP23" s="897"/>
      <c r="BQ23" s="897"/>
      <c r="BR23" s="897"/>
      <c r="BS23" s="897"/>
      <c r="BT23" s="897"/>
      <c r="BU23" s="897"/>
      <c r="BV23" s="897"/>
      <c r="BW23" s="897"/>
      <c r="BX23" s="897"/>
      <c r="BY23" s="897"/>
      <c r="BZ23" s="897"/>
      <c r="CA23" s="897"/>
      <c r="CB23" s="897"/>
      <c r="CC23" s="897"/>
      <c r="CD23" s="897"/>
      <c r="CE23" s="897"/>
      <c r="CF23" s="897"/>
      <c r="CG23" s="897"/>
      <c r="CH23" s="897"/>
      <c r="CI23" s="897"/>
      <c r="CJ23" s="897"/>
      <c r="CK23" s="897"/>
      <c r="CL23" s="897"/>
      <c r="CM23" s="897"/>
      <c r="CN23" s="897"/>
      <c r="CO23" s="897"/>
      <c r="CP23" s="897"/>
      <c r="CQ23" s="897"/>
      <c r="CR23" s="897"/>
      <c r="CS23" s="897"/>
      <c r="CT23" s="897"/>
      <c r="CU23" s="897"/>
      <c r="CV23" s="897"/>
      <c r="CW23" s="897"/>
      <c r="CX23" s="897"/>
      <c r="CY23" s="897"/>
      <c r="CZ23" s="897"/>
      <c r="DA23" s="897"/>
      <c r="DB23" s="897"/>
      <c r="DC23" s="897"/>
      <c r="DD23" s="897"/>
      <c r="DE23" s="897"/>
      <c r="DF23" s="897"/>
      <c r="DG23" s="897"/>
      <c r="DH23" s="897"/>
      <c r="DI23" s="897"/>
      <c r="DJ23" s="897"/>
      <c r="DK23" s="897"/>
      <c r="DL23" s="897"/>
      <c r="DM23" s="897"/>
      <c r="DN23" s="897"/>
      <c r="DO23" s="897"/>
      <c r="DP23" s="897"/>
      <c r="DQ23" s="897"/>
      <c r="DR23" s="897"/>
      <c r="DS23" s="897"/>
      <c r="DT23" s="897"/>
      <c r="DU23" s="897"/>
      <c r="DV23" s="897"/>
      <c r="DW23" s="897"/>
      <c r="DX23" s="897"/>
      <c r="DY23" s="897"/>
      <c r="DZ23" s="897"/>
      <c r="EA23" s="897"/>
      <c r="EB23" s="897"/>
      <c r="EC23" s="897"/>
      <c r="ED23" s="897"/>
      <c r="EE23" s="897"/>
      <c r="EF23" s="897"/>
      <c r="EG23" s="897"/>
      <c r="EH23" s="897"/>
      <c r="EI23" s="897"/>
      <c r="EJ23" s="897"/>
      <c r="EK23" s="897"/>
      <c r="EL23" s="897"/>
      <c r="EM23" s="897"/>
      <c r="EN23" s="897"/>
      <c r="EO23" s="897"/>
      <c r="EP23" s="897"/>
      <c r="EQ23" s="897"/>
      <c r="ER23" s="897"/>
      <c r="ES23" s="897"/>
      <c r="ET23" s="897"/>
      <c r="EU23" s="897"/>
      <c r="EV23" s="897"/>
      <c r="EW23" s="897"/>
      <c r="EX23" s="897"/>
      <c r="EY23" s="897"/>
      <c r="EZ23" s="897"/>
      <c r="FA23" s="897"/>
      <c r="FB23" s="897"/>
      <c r="FC23" s="897"/>
      <c r="FD23" s="897"/>
      <c r="FE23" s="897"/>
      <c r="FF23" s="897"/>
      <c r="FG23" s="897"/>
      <c r="FH23" s="897"/>
      <c r="FI23" s="897"/>
      <c r="FJ23" s="897"/>
      <c r="FK23" s="897"/>
      <c r="FL23" s="897"/>
      <c r="FM23" s="897"/>
      <c r="FN23" s="897"/>
      <c r="FO23" s="897"/>
      <c r="FP23" s="897"/>
      <c r="FQ23" s="897"/>
      <c r="FR23" s="897"/>
      <c r="FS23" s="897"/>
      <c r="FT23" s="897"/>
      <c r="FU23" s="897"/>
      <c r="FV23" s="897"/>
      <c r="FW23" s="897"/>
      <c r="FX23" s="897"/>
      <c r="FY23" s="897"/>
      <c r="FZ23" s="897"/>
      <c r="GA23" s="897"/>
      <c r="GB23" s="897"/>
      <c r="GC23" s="897"/>
      <c r="GD23" s="897"/>
      <c r="GE23" s="897"/>
      <c r="GF23" s="897"/>
      <c r="GG23" s="897"/>
      <c r="GH23" s="897"/>
      <c r="GI23" s="897"/>
      <c r="GJ23" s="897"/>
      <c r="GK23" s="897"/>
      <c r="GL23" s="897"/>
      <c r="GM23" s="897"/>
      <c r="GN23" s="897"/>
      <c r="GO23" s="897"/>
      <c r="GP23" s="897"/>
      <c r="GQ23" s="897"/>
      <c r="GR23" s="897"/>
      <c r="GS23" s="897"/>
      <c r="GT23" s="897"/>
      <c r="GU23" s="897"/>
      <c r="GV23" s="897"/>
      <c r="GW23" s="897"/>
      <c r="GX23" s="897"/>
      <c r="GY23" s="897"/>
      <c r="GZ23" s="897"/>
      <c r="HA23" s="897"/>
      <c r="HB23" s="897"/>
      <c r="HC23" s="897"/>
      <c r="HD23" s="897"/>
      <c r="HE23" s="897"/>
      <c r="HF23" s="897"/>
      <c r="HG23" s="897"/>
      <c r="HH23" s="897"/>
      <c r="HI23" s="897"/>
      <c r="HJ23" s="897"/>
      <c r="HK23" s="897"/>
      <c r="HL23" s="897"/>
      <c r="HM23" s="897"/>
      <c r="HN23" s="897"/>
      <c r="HO23" s="897"/>
      <c r="HP23" s="897"/>
      <c r="HQ23" s="897"/>
      <c r="HR23" s="897"/>
      <c r="HS23" s="897"/>
      <c r="HT23" s="897"/>
      <c r="HU23" s="897"/>
      <c r="HV23" s="897"/>
      <c r="HW23" s="897"/>
      <c r="HX23" s="897"/>
      <c r="HY23" s="897"/>
      <c r="HZ23" s="897"/>
      <c r="IA23" s="897"/>
      <c r="IB23" s="897"/>
      <c r="IC23" s="897"/>
      <c r="ID23" s="897"/>
      <c r="IE23" s="897"/>
      <c r="IF23" s="897"/>
      <c r="IG23" s="897"/>
      <c r="IH23" s="897"/>
      <c r="II23" s="897"/>
      <c r="IJ23" s="897"/>
      <c r="IK23" s="897"/>
      <c r="IL23" s="897"/>
      <c r="IM23" s="897"/>
      <c r="IN23" s="897"/>
      <c r="IO23" s="897"/>
      <c r="IP23" s="897"/>
      <c r="IQ23" s="897"/>
      <c r="IR23" s="897"/>
      <c r="IS23" s="897"/>
      <c r="IT23" s="897"/>
      <c r="IU23" s="897"/>
      <c r="IV23" s="897"/>
    </row>
    <row r="24" s="547" customFormat="1" ht="21" customHeight="1" spans="1:256">
      <c r="A24" s="832"/>
      <c r="B24" s="879"/>
      <c r="C24" s="883" t="s">
        <v>69</v>
      </c>
      <c r="D24" s="874">
        <v>0</v>
      </c>
      <c r="F24" s="879"/>
      <c r="G24" s="832"/>
      <c r="H24" s="879"/>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897"/>
      <c r="BA24" s="897"/>
      <c r="BB24" s="897"/>
      <c r="BC24" s="897"/>
      <c r="BD24" s="897"/>
      <c r="BE24" s="897"/>
      <c r="BF24" s="897"/>
      <c r="BG24" s="897"/>
      <c r="BH24" s="897"/>
      <c r="BI24" s="897"/>
      <c r="BJ24" s="897"/>
      <c r="BK24" s="897"/>
      <c r="BL24" s="897"/>
      <c r="BM24" s="897"/>
      <c r="BN24" s="897"/>
      <c r="BO24" s="897"/>
      <c r="BP24" s="897"/>
      <c r="BQ24" s="897"/>
      <c r="BR24" s="897"/>
      <c r="BS24" s="897"/>
      <c r="BT24" s="897"/>
      <c r="BU24" s="897"/>
      <c r="BV24" s="897"/>
      <c r="BW24" s="897"/>
      <c r="BX24" s="897"/>
      <c r="BY24" s="897"/>
      <c r="BZ24" s="897"/>
      <c r="CA24" s="897"/>
      <c r="CB24" s="897"/>
      <c r="CC24" s="897"/>
      <c r="CD24" s="897"/>
      <c r="CE24" s="897"/>
      <c r="CF24" s="897"/>
      <c r="CG24" s="897"/>
      <c r="CH24" s="897"/>
      <c r="CI24" s="897"/>
      <c r="CJ24" s="897"/>
      <c r="CK24" s="897"/>
      <c r="CL24" s="897"/>
      <c r="CM24" s="897"/>
      <c r="CN24" s="897"/>
      <c r="CO24" s="897"/>
      <c r="CP24" s="897"/>
      <c r="CQ24" s="897"/>
      <c r="CR24" s="897"/>
      <c r="CS24" s="897"/>
      <c r="CT24" s="897"/>
      <c r="CU24" s="897"/>
      <c r="CV24" s="897"/>
      <c r="CW24" s="897"/>
      <c r="CX24" s="897"/>
      <c r="CY24" s="897"/>
      <c r="CZ24" s="897"/>
      <c r="DA24" s="897"/>
      <c r="DB24" s="897"/>
      <c r="DC24" s="897"/>
      <c r="DD24" s="897"/>
      <c r="DE24" s="897"/>
      <c r="DF24" s="897"/>
      <c r="DG24" s="897"/>
      <c r="DH24" s="897"/>
      <c r="DI24" s="897"/>
      <c r="DJ24" s="897"/>
      <c r="DK24" s="897"/>
      <c r="DL24" s="897"/>
      <c r="DM24" s="897"/>
      <c r="DN24" s="897"/>
      <c r="DO24" s="897"/>
      <c r="DP24" s="897"/>
      <c r="DQ24" s="897"/>
      <c r="DR24" s="897"/>
      <c r="DS24" s="897"/>
      <c r="DT24" s="897"/>
      <c r="DU24" s="897"/>
      <c r="DV24" s="897"/>
      <c r="DW24" s="897"/>
      <c r="DX24" s="897"/>
      <c r="DY24" s="897"/>
      <c r="DZ24" s="897"/>
      <c r="EA24" s="897"/>
      <c r="EB24" s="897"/>
      <c r="EC24" s="897"/>
      <c r="ED24" s="897"/>
      <c r="EE24" s="897"/>
      <c r="EF24" s="897"/>
      <c r="EG24" s="897"/>
      <c r="EH24" s="897"/>
      <c r="EI24" s="897"/>
      <c r="EJ24" s="897"/>
      <c r="EK24" s="897"/>
      <c r="EL24" s="897"/>
      <c r="EM24" s="897"/>
      <c r="EN24" s="897"/>
      <c r="EO24" s="897"/>
      <c r="EP24" s="897"/>
      <c r="EQ24" s="897"/>
      <c r="ER24" s="897"/>
      <c r="ES24" s="897"/>
      <c r="ET24" s="897"/>
      <c r="EU24" s="897"/>
      <c r="EV24" s="897"/>
      <c r="EW24" s="897"/>
      <c r="EX24" s="897"/>
      <c r="EY24" s="897"/>
      <c r="EZ24" s="897"/>
      <c r="FA24" s="897"/>
      <c r="FB24" s="897"/>
      <c r="FC24" s="897"/>
      <c r="FD24" s="897"/>
      <c r="FE24" s="897"/>
      <c r="FF24" s="897"/>
      <c r="FG24" s="897"/>
      <c r="FH24" s="897"/>
      <c r="FI24" s="897"/>
      <c r="FJ24" s="897"/>
      <c r="FK24" s="897"/>
      <c r="FL24" s="897"/>
      <c r="FM24" s="897"/>
      <c r="FN24" s="897"/>
      <c r="FO24" s="897"/>
      <c r="FP24" s="897"/>
      <c r="FQ24" s="897"/>
      <c r="FR24" s="897"/>
      <c r="FS24" s="897"/>
      <c r="FT24" s="897"/>
      <c r="FU24" s="897"/>
      <c r="FV24" s="897"/>
      <c r="FW24" s="897"/>
      <c r="FX24" s="897"/>
      <c r="FY24" s="897"/>
      <c r="FZ24" s="897"/>
      <c r="GA24" s="897"/>
      <c r="GB24" s="897"/>
      <c r="GC24" s="897"/>
      <c r="GD24" s="897"/>
      <c r="GE24" s="897"/>
      <c r="GF24" s="897"/>
      <c r="GG24" s="897"/>
      <c r="GH24" s="897"/>
      <c r="GI24" s="897"/>
      <c r="GJ24" s="897"/>
      <c r="GK24" s="897"/>
      <c r="GL24" s="897"/>
      <c r="GM24" s="897"/>
      <c r="GN24" s="897"/>
      <c r="GO24" s="897"/>
      <c r="GP24" s="897"/>
      <c r="GQ24" s="897"/>
      <c r="GR24" s="897"/>
      <c r="GS24" s="897"/>
      <c r="GT24" s="897"/>
      <c r="GU24" s="897"/>
      <c r="GV24" s="897"/>
      <c r="GW24" s="897"/>
      <c r="GX24" s="897"/>
      <c r="GY24" s="897"/>
      <c r="GZ24" s="897"/>
      <c r="HA24" s="897"/>
      <c r="HB24" s="897"/>
      <c r="HC24" s="897"/>
      <c r="HD24" s="897"/>
      <c r="HE24" s="897"/>
      <c r="HF24" s="897"/>
      <c r="HG24" s="897"/>
      <c r="HH24" s="897"/>
      <c r="HI24" s="897"/>
      <c r="HJ24" s="897"/>
      <c r="HK24" s="897"/>
      <c r="HL24" s="897"/>
      <c r="HM24" s="897"/>
      <c r="HN24" s="897"/>
      <c r="HO24" s="897"/>
      <c r="HP24" s="897"/>
      <c r="HQ24" s="897"/>
      <c r="HR24" s="897"/>
      <c r="HS24" s="897"/>
      <c r="HT24" s="897"/>
      <c r="HU24" s="897"/>
      <c r="HV24" s="897"/>
      <c r="HW24" s="897"/>
      <c r="HX24" s="897"/>
      <c r="HY24" s="897"/>
      <c r="HZ24" s="897"/>
      <c r="IA24" s="897"/>
      <c r="IB24" s="897"/>
      <c r="IC24" s="897"/>
      <c r="ID24" s="897"/>
      <c r="IE24" s="897"/>
      <c r="IF24" s="897"/>
      <c r="IG24" s="897"/>
      <c r="IH24" s="897"/>
      <c r="II24" s="897"/>
      <c r="IJ24" s="897"/>
      <c r="IK24" s="897"/>
      <c r="IL24" s="897"/>
      <c r="IM24" s="897"/>
      <c r="IN24" s="897"/>
      <c r="IO24" s="897"/>
      <c r="IP24" s="897"/>
      <c r="IQ24" s="897"/>
      <c r="IR24" s="897"/>
      <c r="IS24" s="897"/>
      <c r="IT24" s="897"/>
      <c r="IU24" s="897"/>
      <c r="IV24" s="897"/>
    </row>
    <row r="25" s="547" customFormat="1" ht="21" customHeight="1" spans="1:256">
      <c r="A25" s="832"/>
      <c r="B25" s="879"/>
      <c r="C25" s="885" t="s">
        <v>70</v>
      </c>
      <c r="D25" s="874">
        <v>2756332.44</v>
      </c>
      <c r="E25" s="884"/>
      <c r="F25" s="879"/>
      <c r="G25" s="832"/>
      <c r="H25" s="879"/>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7"/>
      <c r="AQ25" s="897"/>
      <c r="AR25" s="897"/>
      <c r="AS25" s="897"/>
      <c r="AT25" s="897"/>
      <c r="AU25" s="897"/>
      <c r="AV25" s="897"/>
      <c r="AW25" s="897"/>
      <c r="AX25" s="897"/>
      <c r="AY25" s="897"/>
      <c r="AZ25" s="897"/>
      <c r="BA25" s="897"/>
      <c r="BB25" s="897"/>
      <c r="BC25" s="897"/>
      <c r="BD25" s="897"/>
      <c r="BE25" s="897"/>
      <c r="BF25" s="897"/>
      <c r="BG25" s="897"/>
      <c r="BH25" s="897"/>
      <c r="BI25" s="897"/>
      <c r="BJ25" s="897"/>
      <c r="BK25" s="897"/>
      <c r="BL25" s="897"/>
      <c r="BM25" s="897"/>
      <c r="BN25" s="897"/>
      <c r="BO25" s="897"/>
      <c r="BP25" s="897"/>
      <c r="BQ25" s="897"/>
      <c r="BR25" s="897"/>
      <c r="BS25" s="897"/>
      <c r="BT25" s="897"/>
      <c r="BU25" s="897"/>
      <c r="BV25" s="897"/>
      <c r="BW25" s="897"/>
      <c r="BX25" s="897"/>
      <c r="BY25" s="897"/>
      <c r="BZ25" s="897"/>
      <c r="CA25" s="897"/>
      <c r="CB25" s="897"/>
      <c r="CC25" s="897"/>
      <c r="CD25" s="897"/>
      <c r="CE25" s="897"/>
      <c r="CF25" s="897"/>
      <c r="CG25" s="897"/>
      <c r="CH25" s="897"/>
      <c r="CI25" s="897"/>
      <c r="CJ25" s="897"/>
      <c r="CK25" s="897"/>
      <c r="CL25" s="897"/>
      <c r="CM25" s="897"/>
      <c r="CN25" s="897"/>
      <c r="CO25" s="897"/>
      <c r="CP25" s="897"/>
      <c r="CQ25" s="897"/>
      <c r="CR25" s="897"/>
      <c r="CS25" s="897"/>
      <c r="CT25" s="897"/>
      <c r="CU25" s="897"/>
      <c r="CV25" s="897"/>
      <c r="CW25" s="897"/>
      <c r="CX25" s="897"/>
      <c r="CY25" s="897"/>
      <c r="CZ25" s="897"/>
      <c r="DA25" s="897"/>
      <c r="DB25" s="897"/>
      <c r="DC25" s="897"/>
      <c r="DD25" s="897"/>
      <c r="DE25" s="897"/>
      <c r="DF25" s="897"/>
      <c r="DG25" s="897"/>
      <c r="DH25" s="897"/>
      <c r="DI25" s="897"/>
      <c r="DJ25" s="897"/>
      <c r="DK25" s="897"/>
      <c r="DL25" s="897"/>
      <c r="DM25" s="897"/>
      <c r="DN25" s="897"/>
      <c r="DO25" s="897"/>
      <c r="DP25" s="897"/>
      <c r="DQ25" s="897"/>
      <c r="DR25" s="897"/>
      <c r="DS25" s="897"/>
      <c r="DT25" s="897"/>
      <c r="DU25" s="897"/>
      <c r="DV25" s="897"/>
      <c r="DW25" s="897"/>
      <c r="DX25" s="897"/>
      <c r="DY25" s="897"/>
      <c r="DZ25" s="897"/>
      <c r="EA25" s="897"/>
      <c r="EB25" s="897"/>
      <c r="EC25" s="897"/>
      <c r="ED25" s="897"/>
      <c r="EE25" s="897"/>
      <c r="EF25" s="897"/>
      <c r="EG25" s="897"/>
      <c r="EH25" s="897"/>
      <c r="EI25" s="897"/>
      <c r="EJ25" s="897"/>
      <c r="EK25" s="897"/>
      <c r="EL25" s="897"/>
      <c r="EM25" s="897"/>
      <c r="EN25" s="897"/>
      <c r="EO25" s="897"/>
      <c r="EP25" s="897"/>
      <c r="EQ25" s="897"/>
      <c r="ER25" s="897"/>
      <c r="ES25" s="897"/>
      <c r="ET25" s="897"/>
      <c r="EU25" s="897"/>
      <c r="EV25" s="897"/>
      <c r="EW25" s="897"/>
      <c r="EX25" s="897"/>
      <c r="EY25" s="897"/>
      <c r="EZ25" s="897"/>
      <c r="FA25" s="897"/>
      <c r="FB25" s="897"/>
      <c r="FC25" s="897"/>
      <c r="FD25" s="897"/>
      <c r="FE25" s="897"/>
      <c r="FF25" s="897"/>
      <c r="FG25" s="897"/>
      <c r="FH25" s="897"/>
      <c r="FI25" s="897"/>
      <c r="FJ25" s="897"/>
      <c r="FK25" s="897"/>
      <c r="FL25" s="897"/>
      <c r="FM25" s="897"/>
      <c r="FN25" s="897"/>
      <c r="FO25" s="897"/>
      <c r="FP25" s="897"/>
      <c r="FQ25" s="897"/>
      <c r="FR25" s="897"/>
      <c r="FS25" s="897"/>
      <c r="FT25" s="897"/>
      <c r="FU25" s="897"/>
      <c r="FV25" s="897"/>
      <c r="FW25" s="897"/>
      <c r="FX25" s="897"/>
      <c r="FY25" s="897"/>
      <c r="FZ25" s="897"/>
      <c r="GA25" s="897"/>
      <c r="GB25" s="897"/>
      <c r="GC25" s="897"/>
      <c r="GD25" s="897"/>
      <c r="GE25" s="897"/>
      <c r="GF25" s="897"/>
      <c r="GG25" s="897"/>
      <c r="GH25" s="897"/>
      <c r="GI25" s="897"/>
      <c r="GJ25" s="897"/>
      <c r="GK25" s="897"/>
      <c r="GL25" s="897"/>
      <c r="GM25" s="897"/>
      <c r="GN25" s="897"/>
      <c r="GO25" s="897"/>
      <c r="GP25" s="897"/>
      <c r="GQ25" s="897"/>
      <c r="GR25" s="897"/>
      <c r="GS25" s="897"/>
      <c r="GT25" s="897"/>
      <c r="GU25" s="897"/>
      <c r="GV25" s="897"/>
      <c r="GW25" s="897"/>
      <c r="GX25" s="897"/>
      <c r="GY25" s="897"/>
      <c r="GZ25" s="897"/>
      <c r="HA25" s="897"/>
      <c r="HB25" s="897"/>
      <c r="HC25" s="897"/>
      <c r="HD25" s="897"/>
      <c r="HE25" s="897"/>
      <c r="HF25" s="897"/>
      <c r="HG25" s="897"/>
      <c r="HH25" s="897"/>
      <c r="HI25" s="897"/>
      <c r="HJ25" s="897"/>
      <c r="HK25" s="897"/>
      <c r="HL25" s="897"/>
      <c r="HM25" s="897"/>
      <c r="HN25" s="897"/>
      <c r="HO25" s="897"/>
      <c r="HP25" s="897"/>
      <c r="HQ25" s="897"/>
      <c r="HR25" s="897"/>
      <c r="HS25" s="897"/>
      <c r="HT25" s="897"/>
      <c r="HU25" s="897"/>
      <c r="HV25" s="897"/>
      <c r="HW25" s="897"/>
      <c r="HX25" s="897"/>
      <c r="HY25" s="897"/>
      <c r="HZ25" s="897"/>
      <c r="IA25" s="897"/>
      <c r="IB25" s="897"/>
      <c r="IC25" s="897"/>
      <c r="ID25" s="897"/>
      <c r="IE25" s="897"/>
      <c r="IF25" s="897"/>
      <c r="IG25" s="897"/>
      <c r="IH25" s="897"/>
      <c r="II25" s="897"/>
      <c r="IJ25" s="897"/>
      <c r="IK25" s="897"/>
      <c r="IL25" s="897"/>
      <c r="IM25" s="897"/>
      <c r="IN25" s="897"/>
      <c r="IO25" s="897"/>
      <c r="IP25" s="897"/>
      <c r="IQ25" s="897"/>
      <c r="IR25" s="897"/>
      <c r="IS25" s="897"/>
      <c r="IT25" s="897"/>
      <c r="IU25" s="897"/>
      <c r="IV25" s="897"/>
    </row>
    <row r="26" s="547" customFormat="1" ht="21" customHeight="1" spans="1:256">
      <c r="A26" s="832"/>
      <c r="B26" s="879"/>
      <c r="C26" s="885" t="s">
        <v>71</v>
      </c>
      <c r="D26" s="874">
        <v>0</v>
      </c>
      <c r="E26" s="884"/>
      <c r="F26" s="879"/>
      <c r="G26" s="832"/>
      <c r="H26" s="879"/>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c r="AL26" s="897"/>
      <c r="AM26" s="897"/>
      <c r="AN26" s="897"/>
      <c r="AO26" s="897"/>
      <c r="AP26" s="897"/>
      <c r="AQ26" s="897"/>
      <c r="AR26" s="897"/>
      <c r="AS26" s="897"/>
      <c r="AT26" s="897"/>
      <c r="AU26" s="897"/>
      <c r="AV26" s="897"/>
      <c r="AW26" s="897"/>
      <c r="AX26" s="897"/>
      <c r="AY26" s="897"/>
      <c r="AZ26" s="897"/>
      <c r="BA26" s="897"/>
      <c r="BB26" s="897"/>
      <c r="BC26" s="897"/>
      <c r="BD26" s="897"/>
      <c r="BE26" s="897"/>
      <c r="BF26" s="897"/>
      <c r="BG26" s="897"/>
      <c r="BH26" s="897"/>
      <c r="BI26" s="897"/>
      <c r="BJ26" s="897"/>
      <c r="BK26" s="897"/>
      <c r="BL26" s="897"/>
      <c r="BM26" s="897"/>
      <c r="BN26" s="897"/>
      <c r="BO26" s="897"/>
      <c r="BP26" s="897"/>
      <c r="BQ26" s="897"/>
      <c r="BR26" s="897"/>
      <c r="BS26" s="897"/>
      <c r="BT26" s="897"/>
      <c r="BU26" s="897"/>
      <c r="BV26" s="897"/>
      <c r="BW26" s="897"/>
      <c r="BX26" s="897"/>
      <c r="BY26" s="897"/>
      <c r="BZ26" s="897"/>
      <c r="CA26" s="897"/>
      <c r="CB26" s="897"/>
      <c r="CC26" s="897"/>
      <c r="CD26" s="897"/>
      <c r="CE26" s="897"/>
      <c r="CF26" s="897"/>
      <c r="CG26" s="897"/>
      <c r="CH26" s="897"/>
      <c r="CI26" s="897"/>
      <c r="CJ26" s="897"/>
      <c r="CK26" s="897"/>
      <c r="CL26" s="897"/>
      <c r="CM26" s="897"/>
      <c r="CN26" s="897"/>
      <c r="CO26" s="897"/>
      <c r="CP26" s="897"/>
      <c r="CQ26" s="897"/>
      <c r="CR26" s="897"/>
      <c r="CS26" s="897"/>
      <c r="CT26" s="897"/>
      <c r="CU26" s="897"/>
      <c r="CV26" s="897"/>
      <c r="CW26" s="897"/>
      <c r="CX26" s="897"/>
      <c r="CY26" s="897"/>
      <c r="CZ26" s="897"/>
      <c r="DA26" s="897"/>
      <c r="DB26" s="897"/>
      <c r="DC26" s="897"/>
      <c r="DD26" s="897"/>
      <c r="DE26" s="897"/>
      <c r="DF26" s="897"/>
      <c r="DG26" s="897"/>
      <c r="DH26" s="897"/>
      <c r="DI26" s="897"/>
      <c r="DJ26" s="897"/>
      <c r="DK26" s="897"/>
      <c r="DL26" s="897"/>
      <c r="DM26" s="897"/>
      <c r="DN26" s="897"/>
      <c r="DO26" s="897"/>
      <c r="DP26" s="897"/>
      <c r="DQ26" s="897"/>
      <c r="DR26" s="897"/>
      <c r="DS26" s="897"/>
      <c r="DT26" s="897"/>
      <c r="DU26" s="897"/>
      <c r="DV26" s="897"/>
      <c r="DW26" s="897"/>
      <c r="DX26" s="897"/>
      <c r="DY26" s="897"/>
      <c r="DZ26" s="897"/>
      <c r="EA26" s="897"/>
      <c r="EB26" s="897"/>
      <c r="EC26" s="897"/>
      <c r="ED26" s="897"/>
      <c r="EE26" s="897"/>
      <c r="EF26" s="897"/>
      <c r="EG26" s="897"/>
      <c r="EH26" s="897"/>
      <c r="EI26" s="897"/>
      <c r="EJ26" s="897"/>
      <c r="EK26" s="897"/>
      <c r="EL26" s="897"/>
      <c r="EM26" s="897"/>
      <c r="EN26" s="897"/>
      <c r="EO26" s="897"/>
      <c r="EP26" s="897"/>
      <c r="EQ26" s="897"/>
      <c r="ER26" s="897"/>
      <c r="ES26" s="897"/>
      <c r="ET26" s="897"/>
      <c r="EU26" s="897"/>
      <c r="EV26" s="897"/>
      <c r="EW26" s="897"/>
      <c r="EX26" s="897"/>
      <c r="EY26" s="897"/>
      <c r="EZ26" s="897"/>
      <c r="FA26" s="897"/>
      <c r="FB26" s="897"/>
      <c r="FC26" s="897"/>
      <c r="FD26" s="897"/>
      <c r="FE26" s="897"/>
      <c r="FF26" s="897"/>
      <c r="FG26" s="897"/>
      <c r="FH26" s="897"/>
      <c r="FI26" s="897"/>
      <c r="FJ26" s="897"/>
      <c r="FK26" s="897"/>
      <c r="FL26" s="897"/>
      <c r="FM26" s="897"/>
      <c r="FN26" s="897"/>
      <c r="FO26" s="897"/>
      <c r="FP26" s="897"/>
      <c r="FQ26" s="897"/>
      <c r="FR26" s="897"/>
      <c r="FS26" s="897"/>
      <c r="FT26" s="897"/>
      <c r="FU26" s="897"/>
      <c r="FV26" s="897"/>
      <c r="FW26" s="897"/>
      <c r="FX26" s="897"/>
      <c r="FY26" s="897"/>
      <c r="FZ26" s="897"/>
      <c r="GA26" s="897"/>
      <c r="GB26" s="897"/>
      <c r="GC26" s="897"/>
      <c r="GD26" s="897"/>
      <c r="GE26" s="897"/>
      <c r="GF26" s="897"/>
      <c r="GG26" s="897"/>
      <c r="GH26" s="897"/>
      <c r="GI26" s="897"/>
      <c r="GJ26" s="897"/>
      <c r="GK26" s="897"/>
      <c r="GL26" s="897"/>
      <c r="GM26" s="897"/>
      <c r="GN26" s="897"/>
      <c r="GO26" s="897"/>
      <c r="GP26" s="897"/>
      <c r="GQ26" s="897"/>
      <c r="GR26" s="897"/>
      <c r="GS26" s="897"/>
      <c r="GT26" s="897"/>
      <c r="GU26" s="897"/>
      <c r="GV26" s="897"/>
      <c r="GW26" s="897"/>
      <c r="GX26" s="897"/>
      <c r="GY26" s="897"/>
      <c r="GZ26" s="897"/>
      <c r="HA26" s="897"/>
      <c r="HB26" s="897"/>
      <c r="HC26" s="897"/>
      <c r="HD26" s="897"/>
      <c r="HE26" s="897"/>
      <c r="HF26" s="897"/>
      <c r="HG26" s="897"/>
      <c r="HH26" s="897"/>
      <c r="HI26" s="897"/>
      <c r="HJ26" s="897"/>
      <c r="HK26" s="897"/>
      <c r="HL26" s="897"/>
      <c r="HM26" s="897"/>
      <c r="HN26" s="897"/>
      <c r="HO26" s="897"/>
      <c r="HP26" s="897"/>
      <c r="HQ26" s="897"/>
      <c r="HR26" s="897"/>
      <c r="HS26" s="897"/>
      <c r="HT26" s="897"/>
      <c r="HU26" s="897"/>
      <c r="HV26" s="897"/>
      <c r="HW26" s="897"/>
      <c r="HX26" s="897"/>
      <c r="HY26" s="897"/>
      <c r="HZ26" s="897"/>
      <c r="IA26" s="897"/>
      <c r="IB26" s="897"/>
      <c r="IC26" s="897"/>
      <c r="ID26" s="897"/>
      <c r="IE26" s="897"/>
      <c r="IF26" s="897"/>
      <c r="IG26" s="897"/>
      <c r="IH26" s="897"/>
      <c r="II26" s="897"/>
      <c r="IJ26" s="897"/>
      <c r="IK26" s="897"/>
      <c r="IL26" s="897"/>
      <c r="IM26" s="897"/>
      <c r="IN26" s="897"/>
      <c r="IO26" s="897"/>
      <c r="IP26" s="897"/>
      <c r="IQ26" s="897"/>
      <c r="IR26" s="897"/>
      <c r="IS26" s="897"/>
      <c r="IT26" s="897"/>
      <c r="IU26" s="897"/>
      <c r="IV26" s="897"/>
    </row>
    <row r="27" s="547" customFormat="1" ht="21" customHeight="1" spans="1:256">
      <c r="A27" s="832"/>
      <c r="B27" s="879"/>
      <c r="C27" s="883" t="s">
        <v>72</v>
      </c>
      <c r="D27" s="874">
        <v>0</v>
      </c>
      <c r="E27" s="884"/>
      <c r="F27" s="879"/>
      <c r="G27" s="832"/>
      <c r="H27" s="879"/>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7"/>
      <c r="AR27" s="897"/>
      <c r="AS27" s="897"/>
      <c r="AT27" s="897"/>
      <c r="AU27" s="897"/>
      <c r="AV27" s="897"/>
      <c r="AW27" s="897"/>
      <c r="AX27" s="897"/>
      <c r="AY27" s="897"/>
      <c r="AZ27" s="897"/>
      <c r="BA27" s="897"/>
      <c r="BB27" s="897"/>
      <c r="BC27" s="897"/>
      <c r="BD27" s="897"/>
      <c r="BE27" s="897"/>
      <c r="BF27" s="897"/>
      <c r="BG27" s="897"/>
      <c r="BH27" s="897"/>
      <c r="BI27" s="897"/>
      <c r="BJ27" s="897"/>
      <c r="BK27" s="897"/>
      <c r="BL27" s="897"/>
      <c r="BM27" s="897"/>
      <c r="BN27" s="897"/>
      <c r="BO27" s="897"/>
      <c r="BP27" s="897"/>
      <c r="BQ27" s="897"/>
      <c r="BR27" s="897"/>
      <c r="BS27" s="897"/>
      <c r="BT27" s="897"/>
      <c r="BU27" s="897"/>
      <c r="BV27" s="897"/>
      <c r="BW27" s="897"/>
      <c r="BX27" s="897"/>
      <c r="BY27" s="897"/>
      <c r="BZ27" s="897"/>
      <c r="CA27" s="897"/>
      <c r="CB27" s="897"/>
      <c r="CC27" s="897"/>
      <c r="CD27" s="897"/>
      <c r="CE27" s="897"/>
      <c r="CF27" s="897"/>
      <c r="CG27" s="897"/>
      <c r="CH27" s="897"/>
      <c r="CI27" s="897"/>
      <c r="CJ27" s="897"/>
      <c r="CK27" s="897"/>
      <c r="CL27" s="897"/>
      <c r="CM27" s="897"/>
      <c r="CN27" s="897"/>
      <c r="CO27" s="897"/>
      <c r="CP27" s="897"/>
      <c r="CQ27" s="897"/>
      <c r="CR27" s="897"/>
      <c r="CS27" s="897"/>
      <c r="CT27" s="897"/>
      <c r="CU27" s="897"/>
      <c r="CV27" s="897"/>
      <c r="CW27" s="897"/>
      <c r="CX27" s="897"/>
      <c r="CY27" s="897"/>
      <c r="CZ27" s="897"/>
      <c r="DA27" s="897"/>
      <c r="DB27" s="897"/>
      <c r="DC27" s="897"/>
      <c r="DD27" s="897"/>
      <c r="DE27" s="897"/>
      <c r="DF27" s="897"/>
      <c r="DG27" s="897"/>
      <c r="DH27" s="897"/>
      <c r="DI27" s="897"/>
      <c r="DJ27" s="897"/>
      <c r="DK27" s="897"/>
      <c r="DL27" s="897"/>
      <c r="DM27" s="897"/>
      <c r="DN27" s="897"/>
      <c r="DO27" s="897"/>
      <c r="DP27" s="897"/>
      <c r="DQ27" s="897"/>
      <c r="DR27" s="897"/>
      <c r="DS27" s="897"/>
      <c r="DT27" s="897"/>
      <c r="DU27" s="897"/>
      <c r="DV27" s="897"/>
      <c r="DW27" s="897"/>
      <c r="DX27" s="897"/>
      <c r="DY27" s="897"/>
      <c r="DZ27" s="897"/>
      <c r="EA27" s="897"/>
      <c r="EB27" s="897"/>
      <c r="EC27" s="897"/>
      <c r="ED27" s="897"/>
      <c r="EE27" s="897"/>
      <c r="EF27" s="897"/>
      <c r="EG27" s="897"/>
      <c r="EH27" s="897"/>
      <c r="EI27" s="897"/>
      <c r="EJ27" s="897"/>
      <c r="EK27" s="897"/>
      <c r="EL27" s="897"/>
      <c r="EM27" s="897"/>
      <c r="EN27" s="897"/>
      <c r="EO27" s="897"/>
      <c r="EP27" s="897"/>
      <c r="EQ27" s="897"/>
      <c r="ER27" s="897"/>
      <c r="ES27" s="897"/>
      <c r="ET27" s="897"/>
      <c r="EU27" s="897"/>
      <c r="EV27" s="897"/>
      <c r="EW27" s="897"/>
      <c r="EX27" s="897"/>
      <c r="EY27" s="897"/>
      <c r="EZ27" s="897"/>
      <c r="FA27" s="897"/>
      <c r="FB27" s="897"/>
      <c r="FC27" s="897"/>
      <c r="FD27" s="897"/>
      <c r="FE27" s="897"/>
      <c r="FF27" s="897"/>
      <c r="FG27" s="897"/>
      <c r="FH27" s="897"/>
      <c r="FI27" s="897"/>
      <c r="FJ27" s="897"/>
      <c r="FK27" s="897"/>
      <c r="FL27" s="897"/>
      <c r="FM27" s="897"/>
      <c r="FN27" s="897"/>
      <c r="FO27" s="897"/>
      <c r="FP27" s="897"/>
      <c r="FQ27" s="897"/>
      <c r="FR27" s="897"/>
      <c r="FS27" s="897"/>
      <c r="FT27" s="897"/>
      <c r="FU27" s="897"/>
      <c r="FV27" s="897"/>
      <c r="FW27" s="897"/>
      <c r="FX27" s="897"/>
      <c r="FY27" s="897"/>
      <c r="FZ27" s="897"/>
      <c r="GA27" s="897"/>
      <c r="GB27" s="897"/>
      <c r="GC27" s="897"/>
      <c r="GD27" s="897"/>
      <c r="GE27" s="897"/>
      <c r="GF27" s="897"/>
      <c r="GG27" s="897"/>
      <c r="GH27" s="897"/>
      <c r="GI27" s="897"/>
      <c r="GJ27" s="897"/>
      <c r="GK27" s="897"/>
      <c r="GL27" s="897"/>
      <c r="GM27" s="897"/>
      <c r="GN27" s="897"/>
      <c r="GO27" s="897"/>
      <c r="GP27" s="897"/>
      <c r="GQ27" s="897"/>
      <c r="GR27" s="897"/>
      <c r="GS27" s="897"/>
      <c r="GT27" s="897"/>
      <c r="GU27" s="897"/>
      <c r="GV27" s="897"/>
      <c r="GW27" s="897"/>
      <c r="GX27" s="897"/>
      <c r="GY27" s="897"/>
      <c r="GZ27" s="897"/>
      <c r="HA27" s="897"/>
      <c r="HB27" s="897"/>
      <c r="HC27" s="897"/>
      <c r="HD27" s="897"/>
      <c r="HE27" s="897"/>
      <c r="HF27" s="897"/>
      <c r="HG27" s="897"/>
      <c r="HH27" s="897"/>
      <c r="HI27" s="897"/>
      <c r="HJ27" s="897"/>
      <c r="HK27" s="897"/>
      <c r="HL27" s="897"/>
      <c r="HM27" s="897"/>
      <c r="HN27" s="897"/>
      <c r="HO27" s="897"/>
      <c r="HP27" s="897"/>
      <c r="HQ27" s="897"/>
      <c r="HR27" s="897"/>
      <c r="HS27" s="897"/>
      <c r="HT27" s="897"/>
      <c r="HU27" s="897"/>
      <c r="HV27" s="897"/>
      <c r="HW27" s="897"/>
      <c r="HX27" s="897"/>
      <c r="HY27" s="897"/>
      <c r="HZ27" s="897"/>
      <c r="IA27" s="897"/>
      <c r="IB27" s="897"/>
      <c r="IC27" s="897"/>
      <c r="ID27" s="897"/>
      <c r="IE27" s="897"/>
      <c r="IF27" s="897"/>
      <c r="IG27" s="897"/>
      <c r="IH27" s="897"/>
      <c r="II27" s="897"/>
      <c r="IJ27" s="897"/>
      <c r="IK27" s="897"/>
      <c r="IL27" s="897"/>
      <c r="IM27" s="897"/>
      <c r="IN27" s="897"/>
      <c r="IO27" s="897"/>
      <c r="IP27" s="897"/>
      <c r="IQ27" s="897"/>
      <c r="IR27" s="897"/>
      <c r="IS27" s="897"/>
      <c r="IT27" s="897"/>
      <c r="IU27" s="897"/>
      <c r="IV27" s="897"/>
    </row>
    <row r="28" s="547" customFormat="1" ht="21" customHeight="1" spans="1:256">
      <c r="A28" s="832"/>
      <c r="B28" s="879"/>
      <c r="C28" s="886" t="s">
        <v>73</v>
      </c>
      <c r="D28" s="874">
        <v>0</v>
      </c>
      <c r="E28" s="884"/>
      <c r="F28" s="879"/>
      <c r="G28" s="832"/>
      <c r="H28" s="879"/>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7"/>
      <c r="AY28" s="897"/>
      <c r="AZ28" s="897"/>
      <c r="BA28" s="897"/>
      <c r="BB28" s="897"/>
      <c r="BC28" s="897"/>
      <c r="BD28" s="897"/>
      <c r="BE28" s="897"/>
      <c r="BF28" s="897"/>
      <c r="BG28" s="897"/>
      <c r="BH28" s="897"/>
      <c r="BI28" s="897"/>
      <c r="BJ28" s="897"/>
      <c r="BK28" s="897"/>
      <c r="BL28" s="897"/>
      <c r="BM28" s="897"/>
      <c r="BN28" s="897"/>
      <c r="BO28" s="897"/>
      <c r="BP28" s="897"/>
      <c r="BQ28" s="897"/>
      <c r="BR28" s="897"/>
      <c r="BS28" s="897"/>
      <c r="BT28" s="897"/>
      <c r="BU28" s="897"/>
      <c r="BV28" s="897"/>
      <c r="BW28" s="897"/>
      <c r="BX28" s="897"/>
      <c r="BY28" s="897"/>
      <c r="BZ28" s="897"/>
      <c r="CA28" s="897"/>
      <c r="CB28" s="897"/>
      <c r="CC28" s="897"/>
      <c r="CD28" s="897"/>
      <c r="CE28" s="897"/>
      <c r="CF28" s="897"/>
      <c r="CG28" s="897"/>
      <c r="CH28" s="897"/>
      <c r="CI28" s="897"/>
      <c r="CJ28" s="897"/>
      <c r="CK28" s="897"/>
      <c r="CL28" s="897"/>
      <c r="CM28" s="897"/>
      <c r="CN28" s="897"/>
      <c r="CO28" s="897"/>
      <c r="CP28" s="897"/>
      <c r="CQ28" s="897"/>
      <c r="CR28" s="897"/>
      <c r="CS28" s="897"/>
      <c r="CT28" s="897"/>
      <c r="CU28" s="897"/>
      <c r="CV28" s="897"/>
      <c r="CW28" s="897"/>
      <c r="CX28" s="897"/>
      <c r="CY28" s="897"/>
      <c r="CZ28" s="897"/>
      <c r="DA28" s="897"/>
      <c r="DB28" s="897"/>
      <c r="DC28" s="897"/>
      <c r="DD28" s="897"/>
      <c r="DE28" s="897"/>
      <c r="DF28" s="897"/>
      <c r="DG28" s="897"/>
      <c r="DH28" s="897"/>
      <c r="DI28" s="897"/>
      <c r="DJ28" s="897"/>
      <c r="DK28" s="897"/>
      <c r="DL28" s="897"/>
      <c r="DM28" s="897"/>
      <c r="DN28" s="897"/>
      <c r="DO28" s="897"/>
      <c r="DP28" s="897"/>
      <c r="DQ28" s="897"/>
      <c r="DR28" s="897"/>
      <c r="DS28" s="897"/>
      <c r="DT28" s="897"/>
      <c r="DU28" s="897"/>
      <c r="DV28" s="897"/>
      <c r="DW28" s="897"/>
      <c r="DX28" s="897"/>
      <c r="DY28" s="897"/>
      <c r="DZ28" s="897"/>
      <c r="EA28" s="897"/>
      <c r="EB28" s="897"/>
      <c r="EC28" s="897"/>
      <c r="ED28" s="897"/>
      <c r="EE28" s="897"/>
      <c r="EF28" s="897"/>
      <c r="EG28" s="897"/>
      <c r="EH28" s="897"/>
      <c r="EI28" s="897"/>
      <c r="EJ28" s="897"/>
      <c r="EK28" s="897"/>
      <c r="EL28" s="897"/>
      <c r="EM28" s="897"/>
      <c r="EN28" s="897"/>
      <c r="EO28" s="897"/>
      <c r="EP28" s="897"/>
      <c r="EQ28" s="897"/>
      <c r="ER28" s="897"/>
      <c r="ES28" s="897"/>
      <c r="ET28" s="897"/>
      <c r="EU28" s="897"/>
      <c r="EV28" s="897"/>
      <c r="EW28" s="897"/>
      <c r="EX28" s="897"/>
      <c r="EY28" s="897"/>
      <c r="EZ28" s="897"/>
      <c r="FA28" s="897"/>
      <c r="FB28" s="897"/>
      <c r="FC28" s="897"/>
      <c r="FD28" s="897"/>
      <c r="FE28" s="897"/>
      <c r="FF28" s="897"/>
      <c r="FG28" s="897"/>
      <c r="FH28" s="897"/>
      <c r="FI28" s="897"/>
      <c r="FJ28" s="897"/>
      <c r="FK28" s="897"/>
      <c r="FL28" s="897"/>
      <c r="FM28" s="897"/>
      <c r="FN28" s="897"/>
      <c r="FO28" s="897"/>
      <c r="FP28" s="897"/>
      <c r="FQ28" s="897"/>
      <c r="FR28" s="897"/>
      <c r="FS28" s="897"/>
      <c r="FT28" s="897"/>
      <c r="FU28" s="897"/>
      <c r="FV28" s="897"/>
      <c r="FW28" s="897"/>
      <c r="FX28" s="897"/>
      <c r="FY28" s="897"/>
      <c r="FZ28" s="897"/>
      <c r="GA28" s="897"/>
      <c r="GB28" s="897"/>
      <c r="GC28" s="897"/>
      <c r="GD28" s="897"/>
      <c r="GE28" s="897"/>
      <c r="GF28" s="897"/>
      <c r="GG28" s="897"/>
      <c r="GH28" s="897"/>
      <c r="GI28" s="897"/>
      <c r="GJ28" s="897"/>
      <c r="GK28" s="897"/>
      <c r="GL28" s="897"/>
      <c r="GM28" s="897"/>
      <c r="GN28" s="897"/>
      <c r="GO28" s="897"/>
      <c r="GP28" s="897"/>
      <c r="GQ28" s="897"/>
      <c r="GR28" s="897"/>
      <c r="GS28" s="897"/>
      <c r="GT28" s="897"/>
      <c r="GU28" s="897"/>
      <c r="GV28" s="897"/>
      <c r="GW28" s="897"/>
      <c r="GX28" s="897"/>
      <c r="GY28" s="897"/>
      <c r="GZ28" s="897"/>
      <c r="HA28" s="897"/>
      <c r="HB28" s="897"/>
      <c r="HC28" s="897"/>
      <c r="HD28" s="897"/>
      <c r="HE28" s="897"/>
      <c r="HF28" s="897"/>
      <c r="HG28" s="897"/>
      <c r="HH28" s="897"/>
      <c r="HI28" s="897"/>
      <c r="HJ28" s="897"/>
      <c r="HK28" s="897"/>
      <c r="HL28" s="897"/>
      <c r="HM28" s="897"/>
      <c r="HN28" s="897"/>
      <c r="HO28" s="897"/>
      <c r="HP28" s="897"/>
      <c r="HQ28" s="897"/>
      <c r="HR28" s="897"/>
      <c r="HS28" s="897"/>
      <c r="HT28" s="897"/>
      <c r="HU28" s="897"/>
      <c r="HV28" s="897"/>
      <c r="HW28" s="897"/>
      <c r="HX28" s="897"/>
      <c r="HY28" s="897"/>
      <c r="HZ28" s="897"/>
      <c r="IA28" s="897"/>
      <c r="IB28" s="897"/>
      <c r="IC28" s="897"/>
      <c r="ID28" s="897"/>
      <c r="IE28" s="897"/>
      <c r="IF28" s="897"/>
      <c r="IG28" s="897"/>
      <c r="IH28" s="897"/>
      <c r="II28" s="897"/>
      <c r="IJ28" s="897"/>
      <c r="IK28" s="897"/>
      <c r="IL28" s="897"/>
      <c r="IM28" s="897"/>
      <c r="IN28" s="897"/>
      <c r="IO28" s="897"/>
      <c r="IP28" s="897"/>
      <c r="IQ28" s="897"/>
      <c r="IR28" s="897"/>
      <c r="IS28" s="897"/>
      <c r="IT28" s="897"/>
      <c r="IU28" s="897"/>
      <c r="IV28" s="897"/>
    </row>
    <row r="29" s="547" customFormat="1" ht="21" customHeight="1" spans="1:256">
      <c r="A29" s="832"/>
      <c r="B29" s="879"/>
      <c r="C29" s="883" t="s">
        <v>74</v>
      </c>
      <c r="D29" s="874">
        <v>0</v>
      </c>
      <c r="E29" s="884"/>
      <c r="F29" s="879"/>
      <c r="G29" s="832"/>
      <c r="H29" s="879"/>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7"/>
      <c r="AY29" s="897"/>
      <c r="AZ29" s="897"/>
      <c r="BA29" s="897"/>
      <c r="BB29" s="897"/>
      <c r="BC29" s="897"/>
      <c r="BD29" s="897"/>
      <c r="BE29" s="897"/>
      <c r="BF29" s="897"/>
      <c r="BG29" s="897"/>
      <c r="BH29" s="897"/>
      <c r="BI29" s="897"/>
      <c r="BJ29" s="897"/>
      <c r="BK29" s="897"/>
      <c r="BL29" s="897"/>
      <c r="BM29" s="897"/>
      <c r="BN29" s="897"/>
      <c r="BO29" s="897"/>
      <c r="BP29" s="897"/>
      <c r="BQ29" s="897"/>
      <c r="BR29" s="897"/>
      <c r="BS29" s="897"/>
      <c r="BT29" s="897"/>
      <c r="BU29" s="897"/>
      <c r="BV29" s="897"/>
      <c r="BW29" s="897"/>
      <c r="BX29" s="897"/>
      <c r="BY29" s="897"/>
      <c r="BZ29" s="897"/>
      <c r="CA29" s="897"/>
      <c r="CB29" s="897"/>
      <c r="CC29" s="897"/>
      <c r="CD29" s="897"/>
      <c r="CE29" s="897"/>
      <c r="CF29" s="897"/>
      <c r="CG29" s="897"/>
      <c r="CH29" s="897"/>
      <c r="CI29" s="897"/>
      <c r="CJ29" s="897"/>
      <c r="CK29" s="897"/>
      <c r="CL29" s="897"/>
      <c r="CM29" s="897"/>
      <c r="CN29" s="897"/>
      <c r="CO29" s="897"/>
      <c r="CP29" s="897"/>
      <c r="CQ29" s="897"/>
      <c r="CR29" s="897"/>
      <c r="CS29" s="897"/>
      <c r="CT29" s="897"/>
      <c r="CU29" s="897"/>
      <c r="CV29" s="897"/>
      <c r="CW29" s="897"/>
      <c r="CX29" s="897"/>
      <c r="CY29" s="897"/>
      <c r="CZ29" s="897"/>
      <c r="DA29" s="897"/>
      <c r="DB29" s="897"/>
      <c r="DC29" s="897"/>
      <c r="DD29" s="897"/>
      <c r="DE29" s="897"/>
      <c r="DF29" s="897"/>
      <c r="DG29" s="897"/>
      <c r="DH29" s="897"/>
      <c r="DI29" s="897"/>
      <c r="DJ29" s="897"/>
      <c r="DK29" s="897"/>
      <c r="DL29" s="897"/>
      <c r="DM29" s="897"/>
      <c r="DN29" s="897"/>
      <c r="DO29" s="897"/>
      <c r="DP29" s="897"/>
      <c r="DQ29" s="897"/>
      <c r="DR29" s="897"/>
      <c r="DS29" s="897"/>
      <c r="DT29" s="897"/>
      <c r="DU29" s="897"/>
      <c r="DV29" s="897"/>
      <c r="DW29" s="897"/>
      <c r="DX29" s="897"/>
      <c r="DY29" s="897"/>
      <c r="DZ29" s="897"/>
      <c r="EA29" s="897"/>
      <c r="EB29" s="897"/>
      <c r="EC29" s="897"/>
      <c r="ED29" s="897"/>
      <c r="EE29" s="897"/>
      <c r="EF29" s="897"/>
      <c r="EG29" s="897"/>
      <c r="EH29" s="897"/>
      <c r="EI29" s="897"/>
      <c r="EJ29" s="897"/>
      <c r="EK29" s="897"/>
      <c r="EL29" s="897"/>
      <c r="EM29" s="897"/>
      <c r="EN29" s="897"/>
      <c r="EO29" s="897"/>
      <c r="EP29" s="897"/>
      <c r="EQ29" s="897"/>
      <c r="ER29" s="897"/>
      <c r="ES29" s="897"/>
      <c r="ET29" s="897"/>
      <c r="EU29" s="897"/>
      <c r="EV29" s="897"/>
      <c r="EW29" s="897"/>
      <c r="EX29" s="897"/>
      <c r="EY29" s="897"/>
      <c r="EZ29" s="897"/>
      <c r="FA29" s="897"/>
      <c r="FB29" s="897"/>
      <c r="FC29" s="897"/>
      <c r="FD29" s="897"/>
      <c r="FE29" s="897"/>
      <c r="FF29" s="897"/>
      <c r="FG29" s="897"/>
      <c r="FH29" s="897"/>
      <c r="FI29" s="897"/>
      <c r="FJ29" s="897"/>
      <c r="FK29" s="897"/>
      <c r="FL29" s="897"/>
      <c r="FM29" s="897"/>
      <c r="FN29" s="897"/>
      <c r="FO29" s="897"/>
      <c r="FP29" s="897"/>
      <c r="FQ29" s="897"/>
      <c r="FR29" s="897"/>
      <c r="FS29" s="897"/>
      <c r="FT29" s="897"/>
      <c r="FU29" s="897"/>
      <c r="FV29" s="897"/>
      <c r="FW29" s="897"/>
      <c r="FX29" s="897"/>
      <c r="FY29" s="897"/>
      <c r="FZ29" s="897"/>
      <c r="GA29" s="897"/>
      <c r="GB29" s="897"/>
      <c r="GC29" s="897"/>
      <c r="GD29" s="897"/>
      <c r="GE29" s="897"/>
      <c r="GF29" s="897"/>
      <c r="GG29" s="897"/>
      <c r="GH29" s="897"/>
      <c r="GI29" s="897"/>
      <c r="GJ29" s="897"/>
      <c r="GK29" s="897"/>
      <c r="GL29" s="897"/>
      <c r="GM29" s="897"/>
      <c r="GN29" s="897"/>
      <c r="GO29" s="897"/>
      <c r="GP29" s="897"/>
      <c r="GQ29" s="897"/>
      <c r="GR29" s="897"/>
      <c r="GS29" s="897"/>
      <c r="GT29" s="897"/>
      <c r="GU29" s="897"/>
      <c r="GV29" s="897"/>
      <c r="GW29" s="897"/>
      <c r="GX29" s="897"/>
      <c r="GY29" s="897"/>
      <c r="GZ29" s="897"/>
      <c r="HA29" s="897"/>
      <c r="HB29" s="897"/>
      <c r="HC29" s="897"/>
      <c r="HD29" s="897"/>
      <c r="HE29" s="897"/>
      <c r="HF29" s="897"/>
      <c r="HG29" s="897"/>
      <c r="HH29" s="897"/>
      <c r="HI29" s="897"/>
      <c r="HJ29" s="897"/>
      <c r="HK29" s="897"/>
      <c r="HL29" s="897"/>
      <c r="HM29" s="897"/>
      <c r="HN29" s="897"/>
      <c r="HO29" s="897"/>
      <c r="HP29" s="897"/>
      <c r="HQ29" s="897"/>
      <c r="HR29" s="897"/>
      <c r="HS29" s="897"/>
      <c r="HT29" s="897"/>
      <c r="HU29" s="897"/>
      <c r="HV29" s="897"/>
      <c r="HW29" s="897"/>
      <c r="HX29" s="897"/>
      <c r="HY29" s="897"/>
      <c r="HZ29" s="897"/>
      <c r="IA29" s="897"/>
      <c r="IB29" s="897"/>
      <c r="IC29" s="897"/>
      <c r="ID29" s="897"/>
      <c r="IE29" s="897"/>
      <c r="IF29" s="897"/>
      <c r="IG29" s="897"/>
      <c r="IH29" s="897"/>
      <c r="II29" s="897"/>
      <c r="IJ29" s="897"/>
      <c r="IK29" s="897"/>
      <c r="IL29" s="897"/>
      <c r="IM29" s="897"/>
      <c r="IN29" s="897"/>
      <c r="IO29" s="897"/>
      <c r="IP29" s="897"/>
      <c r="IQ29" s="897"/>
      <c r="IR29" s="897"/>
      <c r="IS29" s="897"/>
      <c r="IT29" s="897"/>
      <c r="IU29" s="897"/>
      <c r="IV29" s="897"/>
    </row>
    <row r="30" s="547" customFormat="1" ht="21" customHeight="1" spans="1:256">
      <c r="A30" s="832"/>
      <c r="B30" s="879"/>
      <c r="C30" s="883" t="s">
        <v>75</v>
      </c>
      <c r="D30" s="874">
        <v>0</v>
      </c>
      <c r="E30" s="884"/>
      <c r="F30" s="879"/>
      <c r="G30" s="832"/>
      <c r="H30" s="879"/>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c r="AX30" s="897"/>
      <c r="AY30" s="897"/>
      <c r="AZ30" s="897"/>
      <c r="BA30" s="897"/>
      <c r="BB30" s="897"/>
      <c r="BC30" s="897"/>
      <c r="BD30" s="897"/>
      <c r="BE30" s="897"/>
      <c r="BF30" s="897"/>
      <c r="BG30" s="897"/>
      <c r="BH30" s="897"/>
      <c r="BI30" s="897"/>
      <c r="BJ30" s="897"/>
      <c r="BK30" s="897"/>
      <c r="BL30" s="897"/>
      <c r="BM30" s="897"/>
      <c r="BN30" s="897"/>
      <c r="BO30" s="897"/>
      <c r="BP30" s="897"/>
      <c r="BQ30" s="897"/>
      <c r="BR30" s="897"/>
      <c r="BS30" s="897"/>
      <c r="BT30" s="897"/>
      <c r="BU30" s="897"/>
      <c r="BV30" s="897"/>
      <c r="BW30" s="897"/>
      <c r="BX30" s="897"/>
      <c r="BY30" s="897"/>
      <c r="BZ30" s="897"/>
      <c r="CA30" s="897"/>
      <c r="CB30" s="897"/>
      <c r="CC30" s="897"/>
      <c r="CD30" s="897"/>
      <c r="CE30" s="897"/>
      <c r="CF30" s="897"/>
      <c r="CG30" s="897"/>
      <c r="CH30" s="897"/>
      <c r="CI30" s="897"/>
      <c r="CJ30" s="897"/>
      <c r="CK30" s="897"/>
      <c r="CL30" s="897"/>
      <c r="CM30" s="897"/>
      <c r="CN30" s="897"/>
      <c r="CO30" s="897"/>
      <c r="CP30" s="897"/>
      <c r="CQ30" s="897"/>
      <c r="CR30" s="897"/>
      <c r="CS30" s="897"/>
      <c r="CT30" s="897"/>
      <c r="CU30" s="897"/>
      <c r="CV30" s="897"/>
      <c r="CW30" s="897"/>
      <c r="CX30" s="897"/>
      <c r="CY30" s="897"/>
      <c r="CZ30" s="897"/>
      <c r="DA30" s="897"/>
      <c r="DB30" s="897"/>
      <c r="DC30" s="897"/>
      <c r="DD30" s="897"/>
      <c r="DE30" s="897"/>
      <c r="DF30" s="897"/>
      <c r="DG30" s="897"/>
      <c r="DH30" s="897"/>
      <c r="DI30" s="897"/>
      <c r="DJ30" s="897"/>
      <c r="DK30" s="897"/>
      <c r="DL30" s="897"/>
      <c r="DM30" s="897"/>
      <c r="DN30" s="897"/>
      <c r="DO30" s="897"/>
      <c r="DP30" s="897"/>
      <c r="DQ30" s="897"/>
      <c r="DR30" s="897"/>
      <c r="DS30" s="897"/>
      <c r="DT30" s="897"/>
      <c r="DU30" s="897"/>
      <c r="DV30" s="897"/>
      <c r="DW30" s="897"/>
      <c r="DX30" s="897"/>
      <c r="DY30" s="897"/>
      <c r="DZ30" s="897"/>
      <c r="EA30" s="897"/>
      <c r="EB30" s="897"/>
      <c r="EC30" s="897"/>
      <c r="ED30" s="897"/>
      <c r="EE30" s="897"/>
      <c r="EF30" s="897"/>
      <c r="EG30" s="897"/>
      <c r="EH30" s="897"/>
      <c r="EI30" s="897"/>
      <c r="EJ30" s="897"/>
      <c r="EK30" s="897"/>
      <c r="EL30" s="897"/>
      <c r="EM30" s="897"/>
      <c r="EN30" s="897"/>
      <c r="EO30" s="897"/>
      <c r="EP30" s="897"/>
      <c r="EQ30" s="897"/>
      <c r="ER30" s="897"/>
      <c r="ES30" s="897"/>
      <c r="ET30" s="897"/>
      <c r="EU30" s="897"/>
      <c r="EV30" s="897"/>
      <c r="EW30" s="897"/>
      <c r="EX30" s="897"/>
      <c r="EY30" s="897"/>
      <c r="EZ30" s="897"/>
      <c r="FA30" s="897"/>
      <c r="FB30" s="897"/>
      <c r="FC30" s="897"/>
      <c r="FD30" s="897"/>
      <c r="FE30" s="897"/>
      <c r="FF30" s="897"/>
      <c r="FG30" s="897"/>
      <c r="FH30" s="897"/>
      <c r="FI30" s="897"/>
      <c r="FJ30" s="897"/>
      <c r="FK30" s="897"/>
      <c r="FL30" s="897"/>
      <c r="FM30" s="897"/>
      <c r="FN30" s="897"/>
      <c r="FO30" s="897"/>
      <c r="FP30" s="897"/>
      <c r="FQ30" s="897"/>
      <c r="FR30" s="897"/>
      <c r="FS30" s="897"/>
      <c r="FT30" s="897"/>
      <c r="FU30" s="897"/>
      <c r="FV30" s="897"/>
      <c r="FW30" s="897"/>
      <c r="FX30" s="897"/>
      <c r="FY30" s="897"/>
      <c r="FZ30" s="897"/>
      <c r="GA30" s="897"/>
      <c r="GB30" s="897"/>
      <c r="GC30" s="897"/>
      <c r="GD30" s="897"/>
      <c r="GE30" s="897"/>
      <c r="GF30" s="897"/>
      <c r="GG30" s="897"/>
      <c r="GH30" s="897"/>
      <c r="GI30" s="897"/>
      <c r="GJ30" s="897"/>
      <c r="GK30" s="897"/>
      <c r="GL30" s="897"/>
      <c r="GM30" s="897"/>
      <c r="GN30" s="897"/>
      <c r="GO30" s="897"/>
      <c r="GP30" s="897"/>
      <c r="GQ30" s="897"/>
      <c r="GR30" s="897"/>
      <c r="GS30" s="897"/>
      <c r="GT30" s="897"/>
      <c r="GU30" s="897"/>
      <c r="GV30" s="897"/>
      <c r="GW30" s="897"/>
      <c r="GX30" s="897"/>
      <c r="GY30" s="897"/>
      <c r="GZ30" s="897"/>
      <c r="HA30" s="897"/>
      <c r="HB30" s="897"/>
      <c r="HC30" s="897"/>
      <c r="HD30" s="897"/>
      <c r="HE30" s="897"/>
      <c r="HF30" s="897"/>
      <c r="HG30" s="897"/>
      <c r="HH30" s="897"/>
      <c r="HI30" s="897"/>
      <c r="HJ30" s="897"/>
      <c r="HK30" s="897"/>
      <c r="HL30" s="897"/>
      <c r="HM30" s="897"/>
      <c r="HN30" s="897"/>
      <c r="HO30" s="897"/>
      <c r="HP30" s="897"/>
      <c r="HQ30" s="897"/>
      <c r="HR30" s="897"/>
      <c r="HS30" s="897"/>
      <c r="HT30" s="897"/>
      <c r="HU30" s="897"/>
      <c r="HV30" s="897"/>
      <c r="HW30" s="897"/>
      <c r="HX30" s="897"/>
      <c r="HY30" s="897"/>
      <c r="HZ30" s="897"/>
      <c r="IA30" s="897"/>
      <c r="IB30" s="897"/>
      <c r="IC30" s="897"/>
      <c r="ID30" s="897"/>
      <c r="IE30" s="897"/>
      <c r="IF30" s="897"/>
      <c r="IG30" s="897"/>
      <c r="IH30" s="897"/>
      <c r="II30" s="897"/>
      <c r="IJ30" s="897"/>
      <c r="IK30" s="897"/>
      <c r="IL30" s="897"/>
      <c r="IM30" s="897"/>
      <c r="IN30" s="897"/>
      <c r="IO30" s="897"/>
      <c r="IP30" s="897"/>
      <c r="IQ30" s="897"/>
      <c r="IR30" s="897"/>
      <c r="IS30" s="897"/>
      <c r="IT30" s="897"/>
      <c r="IU30" s="897"/>
      <c r="IV30" s="897"/>
    </row>
    <row r="31" s="547" customFormat="1" ht="21" customHeight="1" spans="1:256">
      <c r="A31" s="832"/>
      <c r="B31" s="879"/>
      <c r="C31" s="883" t="s">
        <v>76</v>
      </c>
      <c r="D31" s="874">
        <v>0</v>
      </c>
      <c r="E31" s="884"/>
      <c r="F31" s="879"/>
      <c r="G31" s="832"/>
      <c r="H31" s="879"/>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7"/>
      <c r="AR31" s="897"/>
      <c r="AS31" s="897"/>
      <c r="AT31" s="897"/>
      <c r="AU31" s="897"/>
      <c r="AV31" s="897"/>
      <c r="AW31" s="897"/>
      <c r="AX31" s="897"/>
      <c r="AY31" s="897"/>
      <c r="AZ31" s="897"/>
      <c r="BA31" s="897"/>
      <c r="BB31" s="897"/>
      <c r="BC31" s="897"/>
      <c r="BD31" s="897"/>
      <c r="BE31" s="897"/>
      <c r="BF31" s="897"/>
      <c r="BG31" s="897"/>
      <c r="BH31" s="897"/>
      <c r="BI31" s="897"/>
      <c r="BJ31" s="897"/>
      <c r="BK31" s="897"/>
      <c r="BL31" s="897"/>
      <c r="BM31" s="897"/>
      <c r="BN31" s="897"/>
      <c r="BO31" s="897"/>
      <c r="BP31" s="897"/>
      <c r="BQ31" s="897"/>
      <c r="BR31" s="897"/>
      <c r="BS31" s="897"/>
      <c r="BT31" s="897"/>
      <c r="BU31" s="897"/>
      <c r="BV31" s="897"/>
      <c r="BW31" s="897"/>
      <c r="BX31" s="897"/>
      <c r="BY31" s="897"/>
      <c r="BZ31" s="897"/>
      <c r="CA31" s="897"/>
      <c r="CB31" s="897"/>
      <c r="CC31" s="897"/>
      <c r="CD31" s="897"/>
      <c r="CE31" s="897"/>
      <c r="CF31" s="897"/>
      <c r="CG31" s="897"/>
      <c r="CH31" s="897"/>
      <c r="CI31" s="897"/>
      <c r="CJ31" s="897"/>
      <c r="CK31" s="897"/>
      <c r="CL31" s="897"/>
      <c r="CM31" s="897"/>
      <c r="CN31" s="897"/>
      <c r="CO31" s="897"/>
      <c r="CP31" s="897"/>
      <c r="CQ31" s="897"/>
      <c r="CR31" s="897"/>
      <c r="CS31" s="897"/>
      <c r="CT31" s="897"/>
      <c r="CU31" s="897"/>
      <c r="CV31" s="897"/>
      <c r="CW31" s="897"/>
      <c r="CX31" s="897"/>
      <c r="CY31" s="897"/>
      <c r="CZ31" s="897"/>
      <c r="DA31" s="897"/>
      <c r="DB31" s="897"/>
      <c r="DC31" s="897"/>
      <c r="DD31" s="897"/>
      <c r="DE31" s="897"/>
      <c r="DF31" s="897"/>
      <c r="DG31" s="897"/>
      <c r="DH31" s="897"/>
      <c r="DI31" s="897"/>
      <c r="DJ31" s="897"/>
      <c r="DK31" s="897"/>
      <c r="DL31" s="897"/>
      <c r="DM31" s="897"/>
      <c r="DN31" s="897"/>
      <c r="DO31" s="897"/>
      <c r="DP31" s="897"/>
      <c r="DQ31" s="897"/>
      <c r="DR31" s="897"/>
      <c r="DS31" s="897"/>
      <c r="DT31" s="897"/>
      <c r="DU31" s="897"/>
      <c r="DV31" s="897"/>
      <c r="DW31" s="897"/>
      <c r="DX31" s="897"/>
      <c r="DY31" s="897"/>
      <c r="DZ31" s="897"/>
      <c r="EA31" s="897"/>
      <c r="EB31" s="897"/>
      <c r="EC31" s="897"/>
      <c r="ED31" s="897"/>
      <c r="EE31" s="897"/>
      <c r="EF31" s="897"/>
      <c r="EG31" s="897"/>
      <c r="EH31" s="897"/>
      <c r="EI31" s="897"/>
      <c r="EJ31" s="897"/>
      <c r="EK31" s="897"/>
      <c r="EL31" s="897"/>
      <c r="EM31" s="897"/>
      <c r="EN31" s="897"/>
      <c r="EO31" s="897"/>
      <c r="EP31" s="897"/>
      <c r="EQ31" s="897"/>
      <c r="ER31" s="897"/>
      <c r="ES31" s="897"/>
      <c r="ET31" s="897"/>
      <c r="EU31" s="897"/>
      <c r="EV31" s="897"/>
      <c r="EW31" s="897"/>
      <c r="EX31" s="897"/>
      <c r="EY31" s="897"/>
      <c r="EZ31" s="897"/>
      <c r="FA31" s="897"/>
      <c r="FB31" s="897"/>
      <c r="FC31" s="897"/>
      <c r="FD31" s="897"/>
      <c r="FE31" s="897"/>
      <c r="FF31" s="897"/>
      <c r="FG31" s="897"/>
      <c r="FH31" s="897"/>
      <c r="FI31" s="897"/>
      <c r="FJ31" s="897"/>
      <c r="FK31" s="897"/>
      <c r="FL31" s="897"/>
      <c r="FM31" s="897"/>
      <c r="FN31" s="897"/>
      <c r="FO31" s="897"/>
      <c r="FP31" s="897"/>
      <c r="FQ31" s="897"/>
      <c r="FR31" s="897"/>
      <c r="FS31" s="897"/>
      <c r="FT31" s="897"/>
      <c r="FU31" s="897"/>
      <c r="FV31" s="897"/>
      <c r="FW31" s="897"/>
      <c r="FX31" s="897"/>
      <c r="FY31" s="897"/>
      <c r="FZ31" s="897"/>
      <c r="GA31" s="897"/>
      <c r="GB31" s="897"/>
      <c r="GC31" s="897"/>
      <c r="GD31" s="897"/>
      <c r="GE31" s="897"/>
      <c r="GF31" s="897"/>
      <c r="GG31" s="897"/>
      <c r="GH31" s="897"/>
      <c r="GI31" s="897"/>
      <c r="GJ31" s="897"/>
      <c r="GK31" s="897"/>
      <c r="GL31" s="897"/>
      <c r="GM31" s="897"/>
      <c r="GN31" s="897"/>
      <c r="GO31" s="897"/>
      <c r="GP31" s="897"/>
      <c r="GQ31" s="897"/>
      <c r="GR31" s="897"/>
      <c r="GS31" s="897"/>
      <c r="GT31" s="897"/>
      <c r="GU31" s="897"/>
      <c r="GV31" s="897"/>
      <c r="GW31" s="897"/>
      <c r="GX31" s="897"/>
      <c r="GY31" s="897"/>
      <c r="GZ31" s="897"/>
      <c r="HA31" s="897"/>
      <c r="HB31" s="897"/>
      <c r="HC31" s="897"/>
      <c r="HD31" s="897"/>
      <c r="HE31" s="897"/>
      <c r="HF31" s="897"/>
      <c r="HG31" s="897"/>
      <c r="HH31" s="897"/>
      <c r="HI31" s="897"/>
      <c r="HJ31" s="897"/>
      <c r="HK31" s="897"/>
      <c r="HL31" s="897"/>
      <c r="HM31" s="897"/>
      <c r="HN31" s="897"/>
      <c r="HO31" s="897"/>
      <c r="HP31" s="897"/>
      <c r="HQ31" s="897"/>
      <c r="HR31" s="897"/>
      <c r="HS31" s="897"/>
      <c r="HT31" s="897"/>
      <c r="HU31" s="897"/>
      <c r="HV31" s="897"/>
      <c r="HW31" s="897"/>
      <c r="HX31" s="897"/>
      <c r="HY31" s="897"/>
      <c r="HZ31" s="897"/>
      <c r="IA31" s="897"/>
      <c r="IB31" s="897"/>
      <c r="IC31" s="897"/>
      <c r="ID31" s="897"/>
      <c r="IE31" s="897"/>
      <c r="IF31" s="897"/>
      <c r="IG31" s="897"/>
      <c r="IH31" s="897"/>
      <c r="II31" s="897"/>
      <c r="IJ31" s="897"/>
      <c r="IK31" s="897"/>
      <c r="IL31" s="897"/>
      <c r="IM31" s="897"/>
      <c r="IN31" s="897"/>
      <c r="IO31" s="897"/>
      <c r="IP31" s="897"/>
      <c r="IQ31" s="897"/>
      <c r="IR31" s="897"/>
      <c r="IS31" s="897"/>
      <c r="IT31" s="897"/>
      <c r="IU31" s="897"/>
      <c r="IV31" s="897"/>
    </row>
    <row r="32" s="547" customFormat="1" ht="21" customHeight="1" spans="1:256">
      <c r="A32" s="832"/>
      <c r="B32" s="879"/>
      <c r="C32" s="883" t="s">
        <v>77</v>
      </c>
      <c r="D32" s="887">
        <f>[1]收支总表!D32+[2]收支总表!D32+[3]收支总表!D32+[4]收支总表!D32+[5]收支总表!D32+[6]收支总表!D32</f>
        <v>0</v>
      </c>
      <c r="E32" s="884"/>
      <c r="F32" s="879"/>
      <c r="G32" s="832"/>
      <c r="H32" s="879"/>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897"/>
      <c r="AY32" s="897"/>
      <c r="AZ32" s="897"/>
      <c r="BA32" s="897"/>
      <c r="BB32" s="897"/>
      <c r="BC32" s="897"/>
      <c r="BD32" s="897"/>
      <c r="BE32" s="897"/>
      <c r="BF32" s="897"/>
      <c r="BG32" s="897"/>
      <c r="BH32" s="897"/>
      <c r="BI32" s="897"/>
      <c r="BJ32" s="897"/>
      <c r="BK32" s="897"/>
      <c r="BL32" s="897"/>
      <c r="BM32" s="897"/>
      <c r="BN32" s="897"/>
      <c r="BO32" s="897"/>
      <c r="BP32" s="897"/>
      <c r="BQ32" s="897"/>
      <c r="BR32" s="897"/>
      <c r="BS32" s="897"/>
      <c r="BT32" s="897"/>
      <c r="BU32" s="897"/>
      <c r="BV32" s="897"/>
      <c r="BW32" s="897"/>
      <c r="BX32" s="897"/>
      <c r="BY32" s="897"/>
      <c r="BZ32" s="897"/>
      <c r="CA32" s="897"/>
      <c r="CB32" s="897"/>
      <c r="CC32" s="897"/>
      <c r="CD32" s="897"/>
      <c r="CE32" s="897"/>
      <c r="CF32" s="897"/>
      <c r="CG32" s="897"/>
      <c r="CH32" s="897"/>
      <c r="CI32" s="897"/>
      <c r="CJ32" s="897"/>
      <c r="CK32" s="897"/>
      <c r="CL32" s="897"/>
      <c r="CM32" s="897"/>
      <c r="CN32" s="897"/>
      <c r="CO32" s="897"/>
      <c r="CP32" s="897"/>
      <c r="CQ32" s="897"/>
      <c r="CR32" s="897"/>
      <c r="CS32" s="897"/>
      <c r="CT32" s="897"/>
      <c r="CU32" s="897"/>
      <c r="CV32" s="897"/>
      <c r="CW32" s="897"/>
      <c r="CX32" s="897"/>
      <c r="CY32" s="897"/>
      <c r="CZ32" s="897"/>
      <c r="DA32" s="897"/>
      <c r="DB32" s="897"/>
      <c r="DC32" s="897"/>
      <c r="DD32" s="897"/>
      <c r="DE32" s="897"/>
      <c r="DF32" s="897"/>
      <c r="DG32" s="897"/>
      <c r="DH32" s="897"/>
      <c r="DI32" s="897"/>
      <c r="DJ32" s="897"/>
      <c r="DK32" s="897"/>
      <c r="DL32" s="897"/>
      <c r="DM32" s="897"/>
      <c r="DN32" s="897"/>
      <c r="DO32" s="897"/>
      <c r="DP32" s="897"/>
      <c r="DQ32" s="897"/>
      <c r="DR32" s="897"/>
      <c r="DS32" s="897"/>
      <c r="DT32" s="897"/>
      <c r="DU32" s="897"/>
      <c r="DV32" s="897"/>
      <c r="DW32" s="897"/>
      <c r="DX32" s="897"/>
      <c r="DY32" s="897"/>
      <c r="DZ32" s="897"/>
      <c r="EA32" s="897"/>
      <c r="EB32" s="897"/>
      <c r="EC32" s="897"/>
      <c r="ED32" s="897"/>
      <c r="EE32" s="897"/>
      <c r="EF32" s="897"/>
      <c r="EG32" s="897"/>
      <c r="EH32" s="897"/>
      <c r="EI32" s="897"/>
      <c r="EJ32" s="897"/>
      <c r="EK32" s="897"/>
      <c r="EL32" s="897"/>
      <c r="EM32" s="897"/>
      <c r="EN32" s="897"/>
      <c r="EO32" s="897"/>
      <c r="EP32" s="897"/>
      <c r="EQ32" s="897"/>
      <c r="ER32" s="897"/>
      <c r="ES32" s="897"/>
      <c r="ET32" s="897"/>
      <c r="EU32" s="897"/>
      <c r="EV32" s="897"/>
      <c r="EW32" s="897"/>
      <c r="EX32" s="897"/>
      <c r="EY32" s="897"/>
      <c r="EZ32" s="897"/>
      <c r="FA32" s="897"/>
      <c r="FB32" s="897"/>
      <c r="FC32" s="897"/>
      <c r="FD32" s="897"/>
      <c r="FE32" s="897"/>
      <c r="FF32" s="897"/>
      <c r="FG32" s="897"/>
      <c r="FH32" s="897"/>
      <c r="FI32" s="897"/>
      <c r="FJ32" s="897"/>
      <c r="FK32" s="897"/>
      <c r="FL32" s="897"/>
      <c r="FM32" s="897"/>
      <c r="FN32" s="897"/>
      <c r="FO32" s="897"/>
      <c r="FP32" s="897"/>
      <c r="FQ32" s="897"/>
      <c r="FR32" s="897"/>
      <c r="FS32" s="897"/>
      <c r="FT32" s="897"/>
      <c r="FU32" s="897"/>
      <c r="FV32" s="897"/>
      <c r="FW32" s="897"/>
      <c r="FX32" s="897"/>
      <c r="FY32" s="897"/>
      <c r="FZ32" s="897"/>
      <c r="GA32" s="897"/>
      <c r="GB32" s="897"/>
      <c r="GC32" s="897"/>
      <c r="GD32" s="897"/>
      <c r="GE32" s="897"/>
      <c r="GF32" s="897"/>
      <c r="GG32" s="897"/>
      <c r="GH32" s="897"/>
      <c r="GI32" s="897"/>
      <c r="GJ32" s="897"/>
      <c r="GK32" s="897"/>
      <c r="GL32" s="897"/>
      <c r="GM32" s="897"/>
      <c r="GN32" s="897"/>
      <c r="GO32" s="897"/>
      <c r="GP32" s="897"/>
      <c r="GQ32" s="897"/>
      <c r="GR32" s="897"/>
      <c r="GS32" s="897"/>
      <c r="GT32" s="897"/>
      <c r="GU32" s="897"/>
      <c r="GV32" s="897"/>
      <c r="GW32" s="897"/>
      <c r="GX32" s="897"/>
      <c r="GY32" s="897"/>
      <c r="GZ32" s="897"/>
      <c r="HA32" s="897"/>
      <c r="HB32" s="897"/>
      <c r="HC32" s="897"/>
      <c r="HD32" s="897"/>
      <c r="HE32" s="897"/>
      <c r="HF32" s="897"/>
      <c r="HG32" s="897"/>
      <c r="HH32" s="897"/>
      <c r="HI32" s="897"/>
      <c r="HJ32" s="897"/>
      <c r="HK32" s="897"/>
      <c r="HL32" s="897"/>
      <c r="HM32" s="897"/>
      <c r="HN32" s="897"/>
      <c r="HO32" s="897"/>
      <c r="HP32" s="897"/>
      <c r="HQ32" s="897"/>
      <c r="HR32" s="897"/>
      <c r="HS32" s="897"/>
      <c r="HT32" s="897"/>
      <c r="HU32" s="897"/>
      <c r="HV32" s="897"/>
      <c r="HW32" s="897"/>
      <c r="HX32" s="897"/>
      <c r="HY32" s="897"/>
      <c r="HZ32" s="897"/>
      <c r="IA32" s="897"/>
      <c r="IB32" s="897"/>
      <c r="IC32" s="897"/>
      <c r="ID32" s="897"/>
      <c r="IE32" s="897"/>
      <c r="IF32" s="897"/>
      <c r="IG32" s="897"/>
      <c r="IH32" s="897"/>
      <c r="II32" s="897"/>
      <c r="IJ32" s="897"/>
      <c r="IK32" s="897"/>
      <c r="IL32" s="897"/>
      <c r="IM32" s="897"/>
      <c r="IN32" s="897"/>
      <c r="IO32" s="897"/>
      <c r="IP32" s="897"/>
      <c r="IQ32" s="897"/>
      <c r="IR32" s="897"/>
      <c r="IS32" s="897"/>
      <c r="IT32" s="897"/>
      <c r="IU32" s="897"/>
      <c r="IV32" s="897"/>
    </row>
    <row r="33" s="547" customFormat="1" ht="21" customHeight="1" spans="1:256">
      <c r="A33" s="376" t="s">
        <v>78</v>
      </c>
      <c r="B33" s="888">
        <f>B6+B15</f>
        <v>54878017.13</v>
      </c>
      <c r="C33" s="556" t="s">
        <v>79</v>
      </c>
      <c r="D33" s="888">
        <f>SUM(D6:D32)</f>
        <v>54878017.4</v>
      </c>
      <c r="E33" s="889" t="s">
        <v>79</v>
      </c>
      <c r="F33" s="878">
        <v>54878017.13</v>
      </c>
      <c r="G33" s="889" t="s">
        <v>79</v>
      </c>
      <c r="H33" s="878">
        <v>54878017.13</v>
      </c>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7"/>
      <c r="AU33" s="897"/>
      <c r="AV33" s="897"/>
      <c r="AW33" s="897"/>
      <c r="AX33" s="897"/>
      <c r="AY33" s="897"/>
      <c r="AZ33" s="897"/>
      <c r="BA33" s="897"/>
      <c r="BB33" s="897"/>
      <c r="BC33" s="897"/>
      <c r="BD33" s="897"/>
      <c r="BE33" s="897"/>
      <c r="BF33" s="897"/>
      <c r="BG33" s="897"/>
      <c r="BH33" s="897"/>
      <c r="BI33" s="897"/>
      <c r="BJ33" s="897"/>
      <c r="BK33" s="897"/>
      <c r="BL33" s="897"/>
      <c r="BM33" s="897"/>
      <c r="BN33" s="897"/>
      <c r="BO33" s="897"/>
      <c r="BP33" s="897"/>
      <c r="BQ33" s="897"/>
      <c r="BR33" s="897"/>
      <c r="BS33" s="897"/>
      <c r="BT33" s="897"/>
      <c r="BU33" s="897"/>
      <c r="BV33" s="897"/>
      <c r="BW33" s="897"/>
      <c r="BX33" s="897"/>
      <c r="BY33" s="897"/>
      <c r="BZ33" s="897"/>
      <c r="CA33" s="897"/>
      <c r="CB33" s="897"/>
      <c r="CC33" s="897"/>
      <c r="CD33" s="897"/>
      <c r="CE33" s="897"/>
      <c r="CF33" s="897"/>
      <c r="CG33" s="897"/>
      <c r="CH33" s="897"/>
      <c r="CI33" s="897"/>
      <c r="CJ33" s="897"/>
      <c r="CK33" s="897"/>
      <c r="CL33" s="897"/>
      <c r="CM33" s="897"/>
      <c r="CN33" s="897"/>
      <c r="CO33" s="897"/>
      <c r="CP33" s="897"/>
      <c r="CQ33" s="897"/>
      <c r="CR33" s="897"/>
      <c r="CS33" s="897"/>
      <c r="CT33" s="897"/>
      <c r="CU33" s="897"/>
      <c r="CV33" s="897"/>
      <c r="CW33" s="897"/>
      <c r="CX33" s="897"/>
      <c r="CY33" s="897"/>
      <c r="CZ33" s="897"/>
      <c r="DA33" s="897"/>
      <c r="DB33" s="897"/>
      <c r="DC33" s="897"/>
      <c r="DD33" s="897"/>
      <c r="DE33" s="897"/>
      <c r="DF33" s="897"/>
      <c r="DG33" s="897"/>
      <c r="DH33" s="897"/>
      <c r="DI33" s="897"/>
      <c r="DJ33" s="897"/>
      <c r="DK33" s="897"/>
      <c r="DL33" s="897"/>
      <c r="DM33" s="897"/>
      <c r="DN33" s="897"/>
      <c r="DO33" s="897"/>
      <c r="DP33" s="897"/>
      <c r="DQ33" s="897"/>
      <c r="DR33" s="897"/>
      <c r="DS33" s="897"/>
      <c r="DT33" s="897"/>
      <c r="DU33" s="897"/>
      <c r="DV33" s="897"/>
      <c r="DW33" s="897"/>
      <c r="DX33" s="897"/>
      <c r="DY33" s="897"/>
      <c r="DZ33" s="897"/>
      <c r="EA33" s="897"/>
      <c r="EB33" s="897"/>
      <c r="EC33" s="897"/>
      <c r="ED33" s="897"/>
      <c r="EE33" s="897"/>
      <c r="EF33" s="897"/>
      <c r="EG33" s="897"/>
      <c r="EH33" s="897"/>
      <c r="EI33" s="897"/>
      <c r="EJ33" s="897"/>
      <c r="EK33" s="897"/>
      <c r="EL33" s="897"/>
      <c r="EM33" s="897"/>
      <c r="EN33" s="897"/>
      <c r="EO33" s="897"/>
      <c r="EP33" s="897"/>
      <c r="EQ33" s="897"/>
      <c r="ER33" s="897"/>
      <c r="ES33" s="897"/>
      <c r="ET33" s="897"/>
      <c r="EU33" s="897"/>
      <c r="EV33" s="897"/>
      <c r="EW33" s="897"/>
      <c r="EX33" s="897"/>
      <c r="EY33" s="897"/>
      <c r="EZ33" s="897"/>
      <c r="FA33" s="897"/>
      <c r="FB33" s="897"/>
      <c r="FC33" s="897"/>
      <c r="FD33" s="897"/>
      <c r="FE33" s="897"/>
      <c r="FF33" s="897"/>
      <c r="FG33" s="897"/>
      <c r="FH33" s="897"/>
      <c r="FI33" s="897"/>
      <c r="FJ33" s="897"/>
      <c r="FK33" s="897"/>
      <c r="FL33" s="897"/>
      <c r="FM33" s="897"/>
      <c r="FN33" s="897"/>
      <c r="FO33" s="897"/>
      <c r="FP33" s="897"/>
      <c r="FQ33" s="897"/>
      <c r="FR33" s="897"/>
      <c r="FS33" s="897"/>
      <c r="FT33" s="897"/>
      <c r="FU33" s="897"/>
      <c r="FV33" s="897"/>
      <c r="FW33" s="897"/>
      <c r="FX33" s="897"/>
      <c r="FY33" s="897"/>
      <c r="FZ33" s="897"/>
      <c r="GA33" s="897"/>
      <c r="GB33" s="897"/>
      <c r="GC33" s="897"/>
      <c r="GD33" s="897"/>
      <c r="GE33" s="897"/>
      <c r="GF33" s="897"/>
      <c r="GG33" s="897"/>
      <c r="GH33" s="897"/>
      <c r="GI33" s="897"/>
      <c r="GJ33" s="897"/>
      <c r="GK33" s="897"/>
      <c r="GL33" s="897"/>
      <c r="GM33" s="897"/>
      <c r="GN33" s="897"/>
      <c r="GO33" s="897"/>
      <c r="GP33" s="897"/>
      <c r="GQ33" s="897"/>
      <c r="GR33" s="897"/>
      <c r="GS33" s="897"/>
      <c r="GT33" s="897"/>
      <c r="GU33" s="897"/>
      <c r="GV33" s="897"/>
      <c r="GW33" s="897"/>
      <c r="GX33" s="897"/>
      <c r="GY33" s="897"/>
      <c r="GZ33" s="897"/>
      <c r="HA33" s="897"/>
      <c r="HB33" s="897"/>
      <c r="HC33" s="897"/>
      <c r="HD33" s="897"/>
      <c r="HE33" s="897"/>
      <c r="HF33" s="897"/>
      <c r="HG33" s="897"/>
      <c r="HH33" s="897"/>
      <c r="HI33" s="897"/>
      <c r="HJ33" s="897"/>
      <c r="HK33" s="897"/>
      <c r="HL33" s="897"/>
      <c r="HM33" s="897"/>
      <c r="HN33" s="897"/>
      <c r="HO33" s="897"/>
      <c r="HP33" s="897"/>
      <c r="HQ33" s="897"/>
      <c r="HR33" s="897"/>
      <c r="HS33" s="897"/>
      <c r="HT33" s="897"/>
      <c r="HU33" s="897"/>
      <c r="HV33" s="897"/>
      <c r="HW33" s="897"/>
      <c r="HX33" s="897"/>
      <c r="HY33" s="897"/>
      <c r="HZ33" s="897"/>
      <c r="IA33" s="897"/>
      <c r="IB33" s="897"/>
      <c r="IC33" s="897"/>
      <c r="ID33" s="897"/>
      <c r="IE33" s="897"/>
      <c r="IF33" s="897"/>
      <c r="IG33" s="897"/>
      <c r="IH33" s="897"/>
      <c r="II33" s="897"/>
      <c r="IJ33" s="897"/>
      <c r="IK33" s="897"/>
      <c r="IL33" s="897"/>
      <c r="IM33" s="897"/>
      <c r="IN33" s="897"/>
      <c r="IO33" s="897"/>
      <c r="IP33" s="897"/>
      <c r="IQ33" s="897"/>
      <c r="IR33" s="897"/>
      <c r="IS33" s="897"/>
      <c r="IT33" s="897"/>
      <c r="IU33" s="897"/>
      <c r="IV33" s="897"/>
    </row>
    <row r="34" s="547" customFormat="1" ht="21" customHeight="1" spans="1:256">
      <c r="A34" s="832" t="s">
        <v>80</v>
      </c>
      <c r="B34" s="890">
        <v>0</v>
      </c>
      <c r="C34" s="832"/>
      <c r="D34" s="891"/>
      <c r="E34" s="875" t="s">
        <v>81</v>
      </c>
      <c r="F34" s="880">
        <v>0</v>
      </c>
      <c r="G34" s="884"/>
      <c r="H34" s="892"/>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7"/>
      <c r="BP34" s="897"/>
      <c r="BQ34" s="897"/>
      <c r="BR34" s="897"/>
      <c r="BS34" s="897"/>
      <c r="BT34" s="897"/>
      <c r="BU34" s="897"/>
      <c r="BV34" s="897"/>
      <c r="BW34" s="897"/>
      <c r="BX34" s="897"/>
      <c r="BY34" s="897"/>
      <c r="BZ34" s="897"/>
      <c r="CA34" s="897"/>
      <c r="CB34" s="897"/>
      <c r="CC34" s="897"/>
      <c r="CD34" s="897"/>
      <c r="CE34" s="897"/>
      <c r="CF34" s="897"/>
      <c r="CG34" s="897"/>
      <c r="CH34" s="897"/>
      <c r="CI34" s="897"/>
      <c r="CJ34" s="897"/>
      <c r="CK34" s="897"/>
      <c r="CL34" s="897"/>
      <c r="CM34" s="897"/>
      <c r="CN34" s="897"/>
      <c r="CO34" s="897"/>
      <c r="CP34" s="897"/>
      <c r="CQ34" s="897"/>
      <c r="CR34" s="897"/>
      <c r="CS34" s="897"/>
      <c r="CT34" s="897"/>
      <c r="CU34" s="897"/>
      <c r="CV34" s="897"/>
      <c r="CW34" s="897"/>
      <c r="CX34" s="897"/>
      <c r="CY34" s="897"/>
      <c r="CZ34" s="897"/>
      <c r="DA34" s="897"/>
      <c r="DB34" s="897"/>
      <c r="DC34" s="897"/>
      <c r="DD34" s="897"/>
      <c r="DE34" s="897"/>
      <c r="DF34" s="897"/>
      <c r="DG34" s="897"/>
      <c r="DH34" s="897"/>
      <c r="DI34" s="897"/>
      <c r="DJ34" s="897"/>
      <c r="DK34" s="897"/>
      <c r="DL34" s="897"/>
      <c r="DM34" s="897"/>
      <c r="DN34" s="897"/>
      <c r="DO34" s="897"/>
      <c r="DP34" s="897"/>
      <c r="DQ34" s="897"/>
      <c r="DR34" s="897"/>
      <c r="DS34" s="897"/>
      <c r="DT34" s="897"/>
      <c r="DU34" s="897"/>
      <c r="DV34" s="897"/>
      <c r="DW34" s="897"/>
      <c r="DX34" s="897"/>
      <c r="DY34" s="897"/>
      <c r="DZ34" s="897"/>
      <c r="EA34" s="897"/>
      <c r="EB34" s="897"/>
      <c r="EC34" s="897"/>
      <c r="ED34" s="897"/>
      <c r="EE34" s="897"/>
      <c r="EF34" s="897"/>
      <c r="EG34" s="897"/>
      <c r="EH34" s="897"/>
      <c r="EI34" s="897"/>
      <c r="EJ34" s="897"/>
      <c r="EK34" s="897"/>
      <c r="EL34" s="897"/>
      <c r="EM34" s="897"/>
      <c r="EN34" s="897"/>
      <c r="EO34" s="897"/>
      <c r="EP34" s="897"/>
      <c r="EQ34" s="897"/>
      <c r="ER34" s="897"/>
      <c r="ES34" s="897"/>
      <c r="ET34" s="897"/>
      <c r="EU34" s="897"/>
      <c r="EV34" s="897"/>
      <c r="EW34" s="897"/>
      <c r="EX34" s="897"/>
      <c r="EY34" s="897"/>
      <c r="EZ34" s="897"/>
      <c r="FA34" s="897"/>
      <c r="FB34" s="897"/>
      <c r="FC34" s="897"/>
      <c r="FD34" s="897"/>
      <c r="FE34" s="897"/>
      <c r="FF34" s="897"/>
      <c r="FG34" s="897"/>
      <c r="FH34" s="897"/>
      <c r="FI34" s="897"/>
      <c r="FJ34" s="897"/>
      <c r="FK34" s="897"/>
      <c r="FL34" s="897"/>
      <c r="FM34" s="897"/>
      <c r="FN34" s="897"/>
      <c r="FO34" s="897"/>
      <c r="FP34" s="897"/>
      <c r="FQ34" s="897"/>
      <c r="FR34" s="897"/>
      <c r="FS34" s="897"/>
      <c r="FT34" s="897"/>
      <c r="FU34" s="897"/>
      <c r="FV34" s="897"/>
      <c r="FW34" s="897"/>
      <c r="FX34" s="897"/>
      <c r="FY34" s="897"/>
      <c r="FZ34" s="897"/>
      <c r="GA34" s="897"/>
      <c r="GB34" s="897"/>
      <c r="GC34" s="897"/>
      <c r="GD34" s="897"/>
      <c r="GE34" s="897"/>
      <c r="GF34" s="897"/>
      <c r="GG34" s="897"/>
      <c r="GH34" s="897"/>
      <c r="GI34" s="897"/>
      <c r="GJ34" s="897"/>
      <c r="GK34" s="897"/>
      <c r="GL34" s="897"/>
      <c r="GM34" s="897"/>
      <c r="GN34" s="897"/>
      <c r="GO34" s="897"/>
      <c r="GP34" s="897"/>
      <c r="GQ34" s="897"/>
      <c r="GR34" s="897"/>
      <c r="GS34" s="897"/>
      <c r="GT34" s="897"/>
      <c r="GU34" s="897"/>
      <c r="GV34" s="897"/>
      <c r="GW34" s="897"/>
      <c r="GX34" s="897"/>
      <c r="GY34" s="897"/>
      <c r="GZ34" s="897"/>
      <c r="HA34" s="897"/>
      <c r="HB34" s="897"/>
      <c r="HC34" s="897"/>
      <c r="HD34" s="897"/>
      <c r="HE34" s="897"/>
      <c r="HF34" s="897"/>
      <c r="HG34" s="897"/>
      <c r="HH34" s="897"/>
      <c r="HI34" s="897"/>
      <c r="HJ34" s="897"/>
      <c r="HK34" s="897"/>
      <c r="HL34" s="897"/>
      <c r="HM34" s="897"/>
      <c r="HN34" s="897"/>
      <c r="HO34" s="897"/>
      <c r="HP34" s="897"/>
      <c r="HQ34" s="897"/>
      <c r="HR34" s="897"/>
      <c r="HS34" s="897"/>
      <c r="HT34" s="897"/>
      <c r="HU34" s="897"/>
      <c r="HV34" s="897"/>
      <c r="HW34" s="897"/>
      <c r="HX34" s="897"/>
      <c r="HY34" s="897"/>
      <c r="HZ34" s="897"/>
      <c r="IA34" s="897"/>
      <c r="IB34" s="897"/>
      <c r="IC34" s="897"/>
      <c r="ID34" s="897"/>
      <c r="IE34" s="897"/>
      <c r="IF34" s="897"/>
      <c r="IG34" s="897"/>
      <c r="IH34" s="897"/>
      <c r="II34" s="897"/>
      <c r="IJ34" s="897"/>
      <c r="IK34" s="897"/>
      <c r="IL34" s="897"/>
      <c r="IM34" s="897"/>
      <c r="IN34" s="897"/>
      <c r="IO34" s="897"/>
      <c r="IP34" s="897"/>
      <c r="IQ34" s="897"/>
      <c r="IR34" s="897"/>
      <c r="IS34" s="897"/>
      <c r="IT34" s="897"/>
      <c r="IU34" s="897"/>
      <c r="IV34" s="897"/>
    </row>
    <row r="35" s="547" customFormat="1" ht="21" customHeight="1" spans="1:256">
      <c r="A35" s="832" t="s">
        <v>82</v>
      </c>
      <c r="B35" s="890">
        <v>0</v>
      </c>
      <c r="C35" s="832"/>
      <c r="D35" s="891"/>
      <c r="E35" s="893"/>
      <c r="F35" s="894"/>
      <c r="G35" s="893"/>
      <c r="H35" s="895"/>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897"/>
      <c r="BW35" s="897"/>
      <c r="BX35" s="897"/>
      <c r="BY35" s="897"/>
      <c r="BZ35" s="897"/>
      <c r="CA35" s="897"/>
      <c r="CB35" s="897"/>
      <c r="CC35" s="897"/>
      <c r="CD35" s="897"/>
      <c r="CE35" s="897"/>
      <c r="CF35" s="897"/>
      <c r="CG35" s="897"/>
      <c r="CH35" s="897"/>
      <c r="CI35" s="897"/>
      <c r="CJ35" s="897"/>
      <c r="CK35" s="897"/>
      <c r="CL35" s="897"/>
      <c r="CM35" s="897"/>
      <c r="CN35" s="897"/>
      <c r="CO35" s="897"/>
      <c r="CP35" s="897"/>
      <c r="CQ35" s="897"/>
      <c r="CR35" s="897"/>
      <c r="CS35" s="897"/>
      <c r="CT35" s="897"/>
      <c r="CU35" s="897"/>
      <c r="CV35" s="897"/>
      <c r="CW35" s="897"/>
      <c r="CX35" s="897"/>
      <c r="CY35" s="897"/>
      <c r="CZ35" s="897"/>
      <c r="DA35" s="897"/>
      <c r="DB35" s="897"/>
      <c r="DC35" s="897"/>
      <c r="DD35" s="897"/>
      <c r="DE35" s="897"/>
      <c r="DF35" s="897"/>
      <c r="DG35" s="897"/>
      <c r="DH35" s="897"/>
      <c r="DI35" s="897"/>
      <c r="DJ35" s="897"/>
      <c r="DK35" s="897"/>
      <c r="DL35" s="897"/>
      <c r="DM35" s="897"/>
      <c r="DN35" s="897"/>
      <c r="DO35" s="897"/>
      <c r="DP35" s="897"/>
      <c r="DQ35" s="897"/>
      <c r="DR35" s="897"/>
      <c r="DS35" s="897"/>
      <c r="DT35" s="897"/>
      <c r="DU35" s="897"/>
      <c r="DV35" s="897"/>
      <c r="DW35" s="897"/>
      <c r="DX35" s="897"/>
      <c r="DY35" s="897"/>
      <c r="DZ35" s="897"/>
      <c r="EA35" s="897"/>
      <c r="EB35" s="897"/>
      <c r="EC35" s="897"/>
      <c r="ED35" s="897"/>
      <c r="EE35" s="897"/>
      <c r="EF35" s="897"/>
      <c r="EG35" s="897"/>
      <c r="EH35" s="897"/>
      <c r="EI35" s="897"/>
      <c r="EJ35" s="897"/>
      <c r="EK35" s="897"/>
      <c r="EL35" s="897"/>
      <c r="EM35" s="897"/>
      <c r="EN35" s="897"/>
      <c r="EO35" s="897"/>
      <c r="EP35" s="897"/>
      <c r="EQ35" s="897"/>
      <c r="ER35" s="897"/>
      <c r="ES35" s="897"/>
      <c r="ET35" s="897"/>
      <c r="EU35" s="897"/>
      <c r="EV35" s="897"/>
      <c r="EW35" s="897"/>
      <c r="EX35" s="897"/>
      <c r="EY35" s="897"/>
      <c r="EZ35" s="897"/>
      <c r="FA35" s="897"/>
      <c r="FB35" s="897"/>
      <c r="FC35" s="897"/>
      <c r="FD35" s="897"/>
      <c r="FE35" s="897"/>
      <c r="FF35" s="897"/>
      <c r="FG35" s="897"/>
      <c r="FH35" s="897"/>
      <c r="FI35" s="897"/>
      <c r="FJ35" s="897"/>
      <c r="FK35" s="897"/>
      <c r="FL35" s="897"/>
      <c r="FM35" s="897"/>
      <c r="FN35" s="897"/>
      <c r="FO35" s="897"/>
      <c r="FP35" s="897"/>
      <c r="FQ35" s="897"/>
      <c r="FR35" s="897"/>
      <c r="FS35" s="897"/>
      <c r="FT35" s="897"/>
      <c r="FU35" s="897"/>
      <c r="FV35" s="897"/>
      <c r="FW35" s="897"/>
      <c r="FX35" s="897"/>
      <c r="FY35" s="897"/>
      <c r="FZ35" s="897"/>
      <c r="GA35" s="897"/>
      <c r="GB35" s="897"/>
      <c r="GC35" s="897"/>
      <c r="GD35" s="897"/>
      <c r="GE35" s="897"/>
      <c r="GF35" s="897"/>
      <c r="GG35" s="897"/>
      <c r="GH35" s="897"/>
      <c r="GI35" s="897"/>
      <c r="GJ35" s="897"/>
      <c r="GK35" s="897"/>
      <c r="GL35" s="897"/>
      <c r="GM35" s="897"/>
      <c r="GN35" s="897"/>
      <c r="GO35" s="897"/>
      <c r="GP35" s="897"/>
      <c r="GQ35" s="897"/>
      <c r="GR35" s="897"/>
      <c r="GS35" s="897"/>
      <c r="GT35" s="897"/>
      <c r="GU35" s="897"/>
      <c r="GV35" s="897"/>
      <c r="GW35" s="897"/>
      <c r="GX35" s="897"/>
      <c r="GY35" s="897"/>
      <c r="GZ35" s="897"/>
      <c r="HA35" s="897"/>
      <c r="HB35" s="897"/>
      <c r="HC35" s="897"/>
      <c r="HD35" s="897"/>
      <c r="HE35" s="897"/>
      <c r="HF35" s="897"/>
      <c r="HG35" s="897"/>
      <c r="HH35" s="897"/>
      <c r="HI35" s="897"/>
      <c r="HJ35" s="897"/>
      <c r="HK35" s="897"/>
      <c r="HL35" s="897"/>
      <c r="HM35" s="897"/>
      <c r="HN35" s="897"/>
      <c r="HO35" s="897"/>
      <c r="HP35" s="897"/>
      <c r="HQ35" s="897"/>
      <c r="HR35" s="897"/>
      <c r="HS35" s="897"/>
      <c r="HT35" s="897"/>
      <c r="HU35" s="897"/>
      <c r="HV35" s="897"/>
      <c r="HW35" s="897"/>
      <c r="HX35" s="897"/>
      <c r="HY35" s="897"/>
      <c r="HZ35" s="897"/>
      <c r="IA35" s="897"/>
      <c r="IB35" s="897"/>
      <c r="IC35" s="897"/>
      <c r="ID35" s="897"/>
      <c r="IE35" s="897"/>
      <c r="IF35" s="897"/>
      <c r="IG35" s="897"/>
      <c r="IH35" s="897"/>
      <c r="II35" s="897"/>
      <c r="IJ35" s="897"/>
      <c r="IK35" s="897"/>
      <c r="IL35" s="897"/>
      <c r="IM35" s="897"/>
      <c r="IN35" s="897"/>
      <c r="IO35" s="897"/>
      <c r="IP35" s="897"/>
      <c r="IQ35" s="897"/>
      <c r="IR35" s="897"/>
      <c r="IS35" s="897"/>
      <c r="IT35" s="897"/>
      <c r="IU35" s="897"/>
      <c r="IV35" s="897"/>
    </row>
    <row r="36" s="547" customFormat="1" ht="21" customHeight="1" spans="1:256">
      <c r="A36" s="376" t="s">
        <v>83</v>
      </c>
      <c r="B36" s="874">
        <v>54878017.13</v>
      </c>
      <c r="C36" s="896" t="s">
        <v>84</v>
      </c>
      <c r="D36" s="878">
        <v>54878017.13</v>
      </c>
      <c r="E36" s="889" t="s">
        <v>84</v>
      </c>
      <c r="F36" s="878">
        <v>54878017.13</v>
      </c>
      <c r="G36" s="889" t="s">
        <v>84</v>
      </c>
      <c r="H36" s="878">
        <v>54878017.13</v>
      </c>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7"/>
      <c r="AY36" s="897"/>
      <c r="AZ36" s="897"/>
      <c r="BA36" s="897"/>
      <c r="BB36" s="897"/>
      <c r="BC36" s="897"/>
      <c r="BD36" s="897"/>
      <c r="BE36" s="897"/>
      <c r="BF36" s="897"/>
      <c r="BG36" s="897"/>
      <c r="BH36" s="897"/>
      <c r="BI36" s="897"/>
      <c r="BJ36" s="897"/>
      <c r="BK36" s="897"/>
      <c r="BL36" s="897"/>
      <c r="BM36" s="897"/>
      <c r="BN36" s="897"/>
      <c r="BO36" s="897"/>
      <c r="BP36" s="897"/>
      <c r="BQ36" s="897"/>
      <c r="BR36" s="897"/>
      <c r="BS36" s="897"/>
      <c r="BT36" s="897"/>
      <c r="BU36" s="897"/>
      <c r="BV36" s="897"/>
      <c r="BW36" s="897"/>
      <c r="BX36" s="897"/>
      <c r="BY36" s="897"/>
      <c r="BZ36" s="897"/>
      <c r="CA36" s="897"/>
      <c r="CB36" s="897"/>
      <c r="CC36" s="897"/>
      <c r="CD36" s="897"/>
      <c r="CE36" s="897"/>
      <c r="CF36" s="897"/>
      <c r="CG36" s="897"/>
      <c r="CH36" s="897"/>
      <c r="CI36" s="897"/>
      <c r="CJ36" s="897"/>
      <c r="CK36" s="897"/>
      <c r="CL36" s="897"/>
      <c r="CM36" s="897"/>
      <c r="CN36" s="897"/>
      <c r="CO36" s="897"/>
      <c r="CP36" s="897"/>
      <c r="CQ36" s="897"/>
      <c r="CR36" s="897"/>
      <c r="CS36" s="897"/>
      <c r="CT36" s="897"/>
      <c r="CU36" s="897"/>
      <c r="CV36" s="897"/>
      <c r="CW36" s="897"/>
      <c r="CX36" s="897"/>
      <c r="CY36" s="897"/>
      <c r="CZ36" s="897"/>
      <c r="DA36" s="897"/>
      <c r="DB36" s="897"/>
      <c r="DC36" s="897"/>
      <c r="DD36" s="897"/>
      <c r="DE36" s="897"/>
      <c r="DF36" s="897"/>
      <c r="DG36" s="897"/>
      <c r="DH36" s="897"/>
      <c r="DI36" s="897"/>
      <c r="DJ36" s="897"/>
      <c r="DK36" s="897"/>
      <c r="DL36" s="897"/>
      <c r="DM36" s="897"/>
      <c r="DN36" s="897"/>
      <c r="DO36" s="897"/>
      <c r="DP36" s="897"/>
      <c r="DQ36" s="897"/>
      <c r="DR36" s="897"/>
      <c r="DS36" s="897"/>
      <c r="DT36" s="897"/>
      <c r="DU36" s="897"/>
      <c r="DV36" s="897"/>
      <c r="DW36" s="897"/>
      <c r="DX36" s="897"/>
      <c r="DY36" s="897"/>
      <c r="DZ36" s="897"/>
      <c r="EA36" s="897"/>
      <c r="EB36" s="897"/>
      <c r="EC36" s="897"/>
      <c r="ED36" s="897"/>
      <c r="EE36" s="897"/>
      <c r="EF36" s="897"/>
      <c r="EG36" s="897"/>
      <c r="EH36" s="897"/>
      <c r="EI36" s="897"/>
      <c r="EJ36" s="897"/>
      <c r="EK36" s="897"/>
      <c r="EL36" s="897"/>
      <c r="EM36" s="897"/>
      <c r="EN36" s="897"/>
      <c r="EO36" s="897"/>
      <c r="EP36" s="897"/>
      <c r="EQ36" s="897"/>
      <c r="ER36" s="897"/>
      <c r="ES36" s="897"/>
      <c r="ET36" s="897"/>
      <c r="EU36" s="897"/>
      <c r="EV36" s="897"/>
      <c r="EW36" s="897"/>
      <c r="EX36" s="897"/>
      <c r="EY36" s="897"/>
      <c r="EZ36" s="897"/>
      <c r="FA36" s="897"/>
      <c r="FB36" s="897"/>
      <c r="FC36" s="897"/>
      <c r="FD36" s="897"/>
      <c r="FE36" s="897"/>
      <c r="FF36" s="897"/>
      <c r="FG36" s="897"/>
      <c r="FH36" s="897"/>
      <c r="FI36" s="897"/>
      <c r="FJ36" s="897"/>
      <c r="FK36" s="897"/>
      <c r="FL36" s="897"/>
      <c r="FM36" s="897"/>
      <c r="FN36" s="897"/>
      <c r="FO36" s="897"/>
      <c r="FP36" s="897"/>
      <c r="FQ36" s="897"/>
      <c r="FR36" s="897"/>
      <c r="FS36" s="897"/>
      <c r="FT36" s="897"/>
      <c r="FU36" s="897"/>
      <c r="FV36" s="897"/>
      <c r="FW36" s="897"/>
      <c r="FX36" s="897"/>
      <c r="FY36" s="897"/>
      <c r="FZ36" s="897"/>
      <c r="GA36" s="897"/>
      <c r="GB36" s="897"/>
      <c r="GC36" s="897"/>
      <c r="GD36" s="897"/>
      <c r="GE36" s="897"/>
      <c r="GF36" s="897"/>
      <c r="GG36" s="897"/>
      <c r="GH36" s="897"/>
      <c r="GI36" s="897"/>
      <c r="GJ36" s="897"/>
      <c r="GK36" s="897"/>
      <c r="GL36" s="897"/>
      <c r="GM36" s="897"/>
      <c r="GN36" s="897"/>
      <c r="GO36" s="897"/>
      <c r="GP36" s="897"/>
      <c r="GQ36" s="897"/>
      <c r="GR36" s="897"/>
      <c r="GS36" s="897"/>
      <c r="GT36" s="897"/>
      <c r="GU36" s="897"/>
      <c r="GV36" s="897"/>
      <c r="GW36" s="897"/>
      <c r="GX36" s="897"/>
      <c r="GY36" s="897"/>
      <c r="GZ36" s="897"/>
      <c r="HA36" s="897"/>
      <c r="HB36" s="897"/>
      <c r="HC36" s="897"/>
      <c r="HD36" s="897"/>
      <c r="HE36" s="897"/>
      <c r="HF36" s="897"/>
      <c r="HG36" s="897"/>
      <c r="HH36" s="897"/>
      <c r="HI36" s="897"/>
      <c r="HJ36" s="897"/>
      <c r="HK36" s="897"/>
      <c r="HL36" s="897"/>
      <c r="HM36" s="897"/>
      <c r="HN36" s="897"/>
      <c r="HO36" s="897"/>
      <c r="HP36" s="897"/>
      <c r="HQ36" s="897"/>
      <c r="HR36" s="897"/>
      <c r="HS36" s="897"/>
      <c r="HT36" s="897"/>
      <c r="HU36" s="897"/>
      <c r="HV36" s="897"/>
      <c r="HW36" s="897"/>
      <c r="HX36" s="897"/>
      <c r="HY36" s="897"/>
      <c r="HZ36" s="897"/>
      <c r="IA36" s="897"/>
      <c r="IB36" s="897"/>
      <c r="IC36" s="897"/>
      <c r="ID36" s="897"/>
      <c r="IE36" s="897"/>
      <c r="IF36" s="897"/>
      <c r="IG36" s="897"/>
      <c r="IH36" s="897"/>
      <c r="II36" s="897"/>
      <c r="IJ36" s="897"/>
      <c r="IK36" s="897"/>
      <c r="IL36" s="897"/>
      <c r="IM36" s="897"/>
      <c r="IN36" s="897"/>
      <c r="IO36" s="897"/>
      <c r="IP36" s="897"/>
      <c r="IQ36" s="897"/>
      <c r="IR36" s="897"/>
      <c r="IS36" s="897"/>
      <c r="IT36" s="897"/>
      <c r="IU36" s="897"/>
      <c r="IV36" s="897"/>
    </row>
    <row r="37" ht="18" customHeight="1" spans="1:256">
      <c r="A37" s="389"/>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389"/>
      <c r="CU37" s="389"/>
      <c r="CV37" s="389"/>
      <c r="CW37" s="389"/>
      <c r="CX37" s="389"/>
      <c r="CY37" s="389"/>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389"/>
      <c r="ED37" s="389"/>
      <c r="EE37" s="389"/>
      <c r="EF37" s="389"/>
      <c r="EG37" s="389"/>
      <c r="EH37" s="389"/>
      <c r="EI37" s="389"/>
      <c r="EJ37" s="389"/>
      <c r="EK37" s="389"/>
      <c r="EL37" s="389"/>
      <c r="EM37" s="389"/>
      <c r="EN37" s="389"/>
      <c r="EO37" s="389"/>
      <c r="EP37" s="389"/>
      <c r="EQ37" s="389"/>
      <c r="ER37" s="389"/>
      <c r="ES37" s="389"/>
      <c r="ET37" s="389"/>
      <c r="EU37" s="389"/>
      <c r="EV37" s="389"/>
      <c r="EW37" s="389"/>
      <c r="EX37" s="389"/>
      <c r="EY37" s="389"/>
      <c r="EZ37" s="389"/>
      <c r="FA37" s="389"/>
      <c r="FB37" s="389"/>
      <c r="FC37" s="389"/>
      <c r="FD37" s="389"/>
      <c r="FE37" s="389"/>
      <c r="FF37" s="389"/>
      <c r="FG37" s="389"/>
      <c r="FH37" s="389"/>
      <c r="FI37" s="389"/>
      <c r="FJ37" s="389"/>
      <c r="FK37" s="389"/>
      <c r="FL37" s="389"/>
      <c r="FM37" s="389"/>
      <c r="FN37" s="389"/>
      <c r="FO37" s="389"/>
      <c r="FP37" s="389"/>
      <c r="FQ37" s="389"/>
      <c r="FR37" s="389"/>
      <c r="FS37" s="389"/>
      <c r="FT37" s="389"/>
      <c r="FU37" s="389"/>
      <c r="FV37" s="389"/>
      <c r="FW37" s="389"/>
      <c r="FX37" s="389"/>
      <c r="FY37" s="389"/>
      <c r="FZ37" s="389"/>
      <c r="GA37" s="389"/>
      <c r="GB37" s="389"/>
      <c r="GC37" s="389"/>
      <c r="GD37" s="389"/>
      <c r="GE37" s="389"/>
      <c r="GF37" s="389"/>
      <c r="GG37" s="389"/>
      <c r="GH37" s="389"/>
      <c r="GI37" s="389"/>
      <c r="GJ37" s="389"/>
      <c r="GK37" s="389"/>
      <c r="GL37" s="389"/>
      <c r="GM37" s="389"/>
      <c r="GN37" s="389"/>
      <c r="GO37" s="389"/>
      <c r="GP37" s="389"/>
      <c r="GQ37" s="389"/>
      <c r="GR37" s="389"/>
      <c r="GS37" s="389"/>
      <c r="GT37" s="389"/>
      <c r="GU37" s="389"/>
      <c r="GV37" s="389"/>
      <c r="GW37" s="389"/>
      <c r="GX37" s="389"/>
      <c r="GY37" s="389"/>
      <c r="GZ37" s="389"/>
      <c r="HA37" s="389"/>
      <c r="HB37" s="389"/>
      <c r="HC37" s="389"/>
      <c r="HD37" s="389"/>
      <c r="HE37" s="389"/>
      <c r="HF37" s="389"/>
      <c r="HG37" s="389"/>
      <c r="HH37" s="389"/>
      <c r="HI37" s="389"/>
      <c r="HJ37" s="389"/>
      <c r="HK37" s="389"/>
      <c r="HL37" s="389"/>
      <c r="HM37" s="389"/>
      <c r="HN37" s="389"/>
      <c r="HO37" s="389"/>
      <c r="HP37" s="389"/>
      <c r="HQ37" s="389"/>
      <c r="HR37" s="389"/>
      <c r="HS37" s="389"/>
      <c r="HT37" s="389"/>
      <c r="HU37" s="389"/>
      <c r="HV37" s="389"/>
      <c r="HW37" s="389"/>
      <c r="HX37" s="389"/>
      <c r="HY37" s="389"/>
      <c r="HZ37" s="389"/>
      <c r="IA37" s="389"/>
      <c r="IB37" s="389"/>
      <c r="IC37" s="389"/>
      <c r="ID37" s="389"/>
      <c r="IE37" s="389"/>
      <c r="IF37" s="389"/>
      <c r="IG37" s="389"/>
      <c r="IH37" s="389"/>
      <c r="II37" s="389"/>
      <c r="IJ37" s="389"/>
      <c r="IK37" s="389"/>
      <c r="IL37" s="389"/>
      <c r="IM37" s="389"/>
      <c r="IN37" s="389"/>
      <c r="IO37" s="389"/>
      <c r="IP37" s="389"/>
      <c r="IQ37" s="389"/>
      <c r="IR37" s="389"/>
      <c r="IS37" s="389"/>
      <c r="IT37" s="389"/>
      <c r="IU37" s="389"/>
      <c r="IV37" s="389"/>
    </row>
    <row r="38" ht="11.25" customHeight="1" spans="1:256">
      <c r="A38" s="389"/>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389"/>
      <c r="FY38" s="389"/>
      <c r="FZ38" s="389"/>
      <c r="GA38" s="389"/>
      <c r="GB38" s="389"/>
      <c r="GC38" s="389"/>
      <c r="GD38" s="389"/>
      <c r="GE38" s="389"/>
      <c r="GF38" s="389"/>
      <c r="GG38" s="389"/>
      <c r="GH38" s="389"/>
      <c r="GI38" s="389"/>
      <c r="GJ38" s="389"/>
      <c r="GK38" s="389"/>
      <c r="GL38" s="389"/>
      <c r="GM38" s="389"/>
      <c r="GN38" s="389"/>
      <c r="GO38" s="389"/>
      <c r="GP38" s="389"/>
      <c r="GQ38" s="389"/>
      <c r="GR38" s="389"/>
      <c r="GS38" s="389"/>
      <c r="GT38" s="389"/>
      <c r="GU38" s="389"/>
      <c r="GV38" s="389"/>
      <c r="GW38" s="389"/>
      <c r="GX38" s="389"/>
      <c r="GY38" s="389"/>
      <c r="GZ38" s="389"/>
      <c r="HA38" s="389"/>
      <c r="HB38" s="389"/>
      <c r="HC38" s="389"/>
      <c r="HD38" s="389"/>
      <c r="HE38" s="389"/>
      <c r="HF38" s="389"/>
      <c r="HG38" s="389"/>
      <c r="HH38" s="389"/>
      <c r="HI38" s="389"/>
      <c r="HJ38" s="389"/>
      <c r="HK38" s="389"/>
      <c r="HL38" s="389"/>
      <c r="HM38" s="389"/>
      <c r="HN38" s="389"/>
      <c r="HO38" s="389"/>
      <c r="HP38" s="389"/>
      <c r="HQ38" s="389"/>
      <c r="HR38" s="389"/>
      <c r="HS38" s="389"/>
      <c r="HT38" s="389"/>
      <c r="HU38" s="389"/>
      <c r="HV38" s="389"/>
      <c r="HW38" s="389"/>
      <c r="HX38" s="389"/>
      <c r="HY38" s="389"/>
      <c r="HZ38" s="389"/>
      <c r="IA38" s="389"/>
      <c r="IB38" s="389"/>
      <c r="IC38" s="389"/>
      <c r="ID38" s="389"/>
      <c r="IE38" s="389"/>
      <c r="IF38" s="389"/>
      <c r="IG38" s="389"/>
      <c r="IH38" s="389"/>
      <c r="II38" s="389"/>
      <c r="IJ38" s="389"/>
      <c r="IK38" s="389"/>
      <c r="IL38" s="389"/>
      <c r="IM38" s="389"/>
      <c r="IN38" s="389"/>
      <c r="IO38" s="389"/>
      <c r="IP38" s="389"/>
      <c r="IQ38" s="389"/>
      <c r="IR38" s="389"/>
      <c r="IS38" s="389"/>
      <c r="IT38" s="389"/>
      <c r="IU38" s="389"/>
      <c r="IV38" s="389"/>
    </row>
    <row r="39" ht="11.25" customHeight="1" spans="1:256">
      <c r="A39" s="389"/>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9"/>
      <c r="DE39" s="389"/>
      <c r="DF39" s="389"/>
      <c r="DG39" s="389"/>
      <c r="DH39" s="389"/>
      <c r="DI39" s="389"/>
      <c r="DJ39" s="389"/>
      <c r="DK39" s="389"/>
      <c r="DL39" s="389"/>
      <c r="DM39" s="389"/>
      <c r="DN39" s="389"/>
      <c r="DO39" s="389"/>
      <c r="DP39" s="389"/>
      <c r="DQ39" s="389"/>
      <c r="DR39" s="389"/>
      <c r="DS39" s="389"/>
      <c r="DT39" s="389"/>
      <c r="DU39" s="389"/>
      <c r="DV39" s="389"/>
      <c r="DW39" s="389"/>
      <c r="DX39" s="389"/>
      <c r="DY39" s="389"/>
      <c r="DZ39" s="389"/>
      <c r="EA39" s="389"/>
      <c r="EB39" s="389"/>
      <c r="EC39" s="389"/>
      <c r="ED39" s="389"/>
      <c r="EE39" s="389"/>
      <c r="EF39" s="389"/>
      <c r="EG39" s="389"/>
      <c r="EH39" s="389"/>
      <c r="EI39" s="389"/>
      <c r="EJ39" s="389"/>
      <c r="EK39" s="389"/>
      <c r="EL39" s="389"/>
      <c r="EM39" s="389"/>
      <c r="EN39" s="389"/>
      <c r="EO39" s="389"/>
      <c r="EP39" s="389"/>
      <c r="EQ39" s="389"/>
      <c r="ER39" s="389"/>
      <c r="ES39" s="389"/>
      <c r="ET39" s="389"/>
      <c r="EU39" s="389"/>
      <c r="EV39" s="389"/>
      <c r="EW39" s="389"/>
      <c r="EX39" s="389"/>
      <c r="EY39" s="389"/>
      <c r="EZ39" s="389"/>
      <c r="FA39" s="389"/>
      <c r="FB39" s="389"/>
      <c r="FC39" s="389"/>
      <c r="FD39" s="389"/>
      <c r="FE39" s="389"/>
      <c r="FF39" s="389"/>
      <c r="FG39" s="389"/>
      <c r="FH39" s="389"/>
      <c r="FI39" s="389"/>
      <c r="FJ39" s="389"/>
      <c r="FK39" s="389"/>
      <c r="FL39" s="389"/>
      <c r="FM39" s="389"/>
      <c r="FN39" s="389"/>
      <c r="FO39" s="389"/>
      <c r="FP39" s="389"/>
      <c r="FQ39" s="389"/>
      <c r="FR39" s="389"/>
      <c r="FS39" s="389"/>
      <c r="FT39" s="389"/>
      <c r="FU39" s="389"/>
      <c r="FV39" s="389"/>
      <c r="FW39" s="389"/>
      <c r="FX39" s="389"/>
      <c r="FY39" s="389"/>
      <c r="FZ39" s="389"/>
      <c r="GA39" s="389"/>
      <c r="GB39" s="389"/>
      <c r="GC39" s="389"/>
      <c r="GD39" s="389"/>
      <c r="GE39" s="389"/>
      <c r="GF39" s="389"/>
      <c r="GG39" s="389"/>
      <c r="GH39" s="389"/>
      <c r="GI39" s="389"/>
      <c r="GJ39" s="389"/>
      <c r="GK39" s="389"/>
      <c r="GL39" s="389"/>
      <c r="GM39" s="389"/>
      <c r="GN39" s="389"/>
      <c r="GO39" s="389"/>
      <c r="GP39" s="389"/>
      <c r="GQ39" s="389"/>
      <c r="GR39" s="389"/>
      <c r="GS39" s="389"/>
      <c r="GT39" s="389"/>
      <c r="GU39" s="389"/>
      <c r="GV39" s="389"/>
      <c r="GW39" s="389"/>
      <c r="GX39" s="389"/>
      <c r="GY39" s="389"/>
      <c r="GZ39" s="389"/>
      <c r="HA39" s="389"/>
      <c r="HB39" s="389"/>
      <c r="HC39" s="389"/>
      <c r="HD39" s="389"/>
      <c r="HE39" s="389"/>
      <c r="HF39" s="389"/>
      <c r="HG39" s="389"/>
      <c r="HH39" s="389"/>
      <c r="HI39" s="389"/>
      <c r="HJ39" s="389"/>
      <c r="HK39" s="389"/>
      <c r="HL39" s="389"/>
      <c r="HM39" s="389"/>
      <c r="HN39" s="389"/>
      <c r="HO39" s="389"/>
      <c r="HP39" s="389"/>
      <c r="HQ39" s="389"/>
      <c r="HR39" s="389"/>
      <c r="HS39" s="389"/>
      <c r="HT39" s="389"/>
      <c r="HU39" s="389"/>
      <c r="HV39" s="389"/>
      <c r="HW39" s="389"/>
      <c r="HX39" s="389"/>
      <c r="HY39" s="389"/>
      <c r="HZ39" s="389"/>
      <c r="IA39" s="389"/>
      <c r="IB39" s="389"/>
      <c r="IC39" s="389"/>
      <c r="ID39" s="389"/>
      <c r="IE39" s="389"/>
      <c r="IF39" s="389"/>
      <c r="IG39" s="389"/>
      <c r="IH39" s="389"/>
      <c r="II39" s="389"/>
      <c r="IJ39" s="389"/>
      <c r="IK39" s="389"/>
      <c r="IL39" s="389"/>
      <c r="IM39" s="389"/>
      <c r="IN39" s="389"/>
      <c r="IO39" s="389"/>
      <c r="IP39" s="389"/>
      <c r="IQ39" s="389"/>
      <c r="IR39" s="389"/>
      <c r="IS39" s="389"/>
      <c r="IT39" s="389"/>
      <c r="IU39" s="389"/>
      <c r="IV39" s="389"/>
    </row>
    <row r="40" ht="11.25" customHeight="1" spans="1:256">
      <c r="A40" s="389"/>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389"/>
      <c r="ED40" s="389"/>
      <c r="EE40" s="38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389"/>
      <c r="FR40" s="389"/>
      <c r="FS40" s="389"/>
      <c r="FT40" s="389"/>
      <c r="FU40" s="389"/>
      <c r="FV40" s="389"/>
      <c r="FW40" s="389"/>
      <c r="FX40" s="389"/>
      <c r="FY40" s="389"/>
      <c r="FZ40" s="389"/>
      <c r="GA40" s="389"/>
      <c r="GB40" s="389"/>
      <c r="GC40" s="389"/>
      <c r="GD40" s="389"/>
      <c r="GE40" s="389"/>
      <c r="GF40" s="389"/>
      <c r="GG40" s="389"/>
      <c r="GH40" s="389"/>
      <c r="GI40" s="389"/>
      <c r="GJ40" s="389"/>
      <c r="GK40" s="389"/>
      <c r="GL40" s="389"/>
      <c r="GM40" s="389"/>
      <c r="GN40" s="389"/>
      <c r="GO40" s="389"/>
      <c r="GP40" s="389"/>
      <c r="GQ40" s="389"/>
      <c r="GR40" s="389"/>
      <c r="GS40" s="389"/>
      <c r="GT40" s="389"/>
      <c r="GU40" s="389"/>
      <c r="GV40" s="389"/>
      <c r="GW40" s="389"/>
      <c r="GX40" s="389"/>
      <c r="GY40" s="389"/>
      <c r="GZ40" s="389"/>
      <c r="HA40" s="389"/>
      <c r="HB40" s="389"/>
      <c r="HC40" s="389"/>
      <c r="HD40" s="389"/>
      <c r="HE40" s="389"/>
      <c r="HF40" s="389"/>
      <c r="HG40" s="389"/>
      <c r="HH40" s="389"/>
      <c r="HI40" s="389"/>
      <c r="HJ40" s="389"/>
      <c r="HK40" s="389"/>
      <c r="HL40" s="389"/>
      <c r="HM40" s="389"/>
      <c r="HN40" s="389"/>
      <c r="HO40" s="389"/>
      <c r="HP40" s="389"/>
      <c r="HQ40" s="389"/>
      <c r="HR40" s="389"/>
      <c r="HS40" s="389"/>
      <c r="HT40" s="389"/>
      <c r="HU40" s="389"/>
      <c r="HV40" s="389"/>
      <c r="HW40" s="389"/>
      <c r="HX40" s="389"/>
      <c r="HY40" s="389"/>
      <c r="HZ40" s="389"/>
      <c r="IA40" s="389"/>
      <c r="IB40" s="389"/>
      <c r="IC40" s="389"/>
      <c r="ID40" s="389"/>
      <c r="IE40" s="389"/>
      <c r="IF40" s="389"/>
      <c r="IG40" s="389"/>
      <c r="IH40" s="389"/>
      <c r="II40" s="389"/>
      <c r="IJ40" s="389"/>
      <c r="IK40" s="389"/>
      <c r="IL40" s="389"/>
      <c r="IM40" s="389"/>
      <c r="IN40" s="389"/>
      <c r="IO40" s="389"/>
      <c r="IP40" s="389"/>
      <c r="IQ40" s="389"/>
      <c r="IR40" s="389"/>
      <c r="IS40" s="389"/>
      <c r="IT40" s="389"/>
      <c r="IU40" s="389"/>
      <c r="IV40" s="389"/>
    </row>
    <row r="41" ht="11.25" customHeight="1" spans="1:256">
      <c r="A41" s="389"/>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89"/>
      <c r="FW41" s="389"/>
      <c r="FX41" s="389"/>
      <c r="FY41" s="389"/>
      <c r="FZ41" s="389"/>
      <c r="GA41" s="389"/>
      <c r="GB41" s="389"/>
      <c r="GC41" s="389"/>
      <c r="GD41" s="389"/>
      <c r="GE41" s="389"/>
      <c r="GF41" s="389"/>
      <c r="GG41" s="389"/>
      <c r="GH41" s="389"/>
      <c r="GI41" s="389"/>
      <c r="GJ41" s="389"/>
      <c r="GK41" s="389"/>
      <c r="GL41" s="389"/>
      <c r="GM41" s="389"/>
      <c r="GN41" s="389"/>
      <c r="GO41" s="389"/>
      <c r="GP41" s="389"/>
      <c r="GQ41" s="389"/>
      <c r="GR41" s="389"/>
      <c r="GS41" s="389"/>
      <c r="GT41" s="389"/>
      <c r="GU41" s="389"/>
      <c r="GV41" s="389"/>
      <c r="GW41" s="389"/>
      <c r="GX41" s="389"/>
      <c r="GY41" s="389"/>
      <c r="GZ41" s="389"/>
      <c r="HA41" s="389"/>
      <c r="HB41" s="389"/>
      <c r="HC41" s="389"/>
      <c r="HD41" s="389"/>
      <c r="HE41" s="389"/>
      <c r="HF41" s="389"/>
      <c r="HG41" s="389"/>
      <c r="HH41" s="389"/>
      <c r="HI41" s="389"/>
      <c r="HJ41" s="389"/>
      <c r="HK41" s="389"/>
      <c r="HL41" s="389"/>
      <c r="HM41" s="389"/>
      <c r="HN41" s="389"/>
      <c r="HO41" s="389"/>
      <c r="HP41" s="389"/>
      <c r="HQ41" s="389"/>
      <c r="HR41" s="389"/>
      <c r="HS41" s="389"/>
      <c r="HT41" s="389"/>
      <c r="HU41" s="389"/>
      <c r="HV41" s="389"/>
      <c r="HW41" s="389"/>
      <c r="HX41" s="389"/>
      <c r="HY41" s="389"/>
      <c r="HZ41" s="389"/>
      <c r="IA41" s="389"/>
      <c r="IB41" s="389"/>
      <c r="IC41" s="389"/>
      <c r="ID41" s="389"/>
      <c r="IE41" s="389"/>
      <c r="IF41" s="389"/>
      <c r="IG41" s="389"/>
      <c r="IH41" s="389"/>
      <c r="II41" s="389"/>
      <c r="IJ41" s="389"/>
      <c r="IK41" s="389"/>
      <c r="IL41" s="389"/>
      <c r="IM41" s="389"/>
      <c r="IN41" s="389"/>
      <c r="IO41" s="389"/>
      <c r="IP41" s="389"/>
      <c r="IQ41" s="389"/>
      <c r="IR41" s="389"/>
      <c r="IS41" s="389"/>
      <c r="IT41" s="389"/>
      <c r="IU41" s="389"/>
      <c r="IV41" s="389"/>
    </row>
    <row r="42" ht="11.25" customHeight="1" spans="1:256">
      <c r="A42" s="389"/>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389"/>
      <c r="CL42" s="389"/>
      <c r="CM42" s="389"/>
      <c r="CN42" s="389"/>
      <c r="CO42" s="389"/>
      <c r="CP42" s="389"/>
      <c r="CQ42" s="389"/>
      <c r="CR42" s="389"/>
      <c r="CS42" s="389"/>
      <c r="CT42" s="389"/>
      <c r="CU42" s="389"/>
      <c r="CV42" s="389"/>
      <c r="CW42" s="389"/>
      <c r="CX42" s="389"/>
      <c r="CY42" s="389"/>
      <c r="CZ42" s="389"/>
      <c r="DA42" s="389"/>
      <c r="DB42" s="389"/>
      <c r="DC42" s="389"/>
      <c r="DD42" s="389"/>
      <c r="DE42" s="389"/>
      <c r="DF42" s="389"/>
      <c r="DG42" s="389"/>
      <c r="DH42" s="389"/>
      <c r="DI42" s="389"/>
      <c r="DJ42" s="389"/>
      <c r="DK42" s="389"/>
      <c r="DL42" s="389"/>
      <c r="DM42" s="389"/>
      <c r="DN42" s="389"/>
      <c r="DO42" s="389"/>
      <c r="DP42" s="389"/>
      <c r="DQ42" s="389"/>
      <c r="DR42" s="389"/>
      <c r="DS42" s="389"/>
      <c r="DT42" s="389"/>
      <c r="DU42" s="389"/>
      <c r="DV42" s="389"/>
      <c r="DW42" s="389"/>
      <c r="DX42" s="389"/>
      <c r="DY42" s="389"/>
      <c r="DZ42" s="389"/>
      <c r="EA42" s="389"/>
      <c r="EB42" s="389"/>
      <c r="EC42" s="389"/>
      <c r="ED42" s="389"/>
      <c r="EE42" s="389"/>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389"/>
      <c r="FR42" s="389"/>
      <c r="FS42" s="389"/>
      <c r="FT42" s="389"/>
      <c r="FU42" s="389"/>
      <c r="FV42" s="389"/>
      <c r="FW42" s="389"/>
      <c r="FX42" s="389"/>
      <c r="FY42" s="389"/>
      <c r="FZ42" s="389"/>
      <c r="GA42" s="389"/>
      <c r="GB42" s="389"/>
      <c r="GC42" s="389"/>
      <c r="GD42" s="389"/>
      <c r="GE42" s="389"/>
      <c r="GF42" s="389"/>
      <c r="GG42" s="389"/>
      <c r="GH42" s="389"/>
      <c r="GI42" s="389"/>
      <c r="GJ42" s="389"/>
      <c r="GK42" s="389"/>
      <c r="GL42" s="389"/>
      <c r="GM42" s="389"/>
      <c r="GN42" s="389"/>
      <c r="GO42" s="389"/>
      <c r="GP42" s="389"/>
      <c r="GQ42" s="389"/>
      <c r="GR42" s="389"/>
      <c r="GS42" s="389"/>
      <c r="GT42" s="389"/>
      <c r="GU42" s="389"/>
      <c r="GV42" s="389"/>
      <c r="GW42" s="389"/>
      <c r="GX42" s="389"/>
      <c r="GY42" s="389"/>
      <c r="GZ42" s="389"/>
      <c r="HA42" s="389"/>
      <c r="HB42" s="389"/>
      <c r="HC42" s="389"/>
      <c r="HD42" s="389"/>
      <c r="HE42" s="389"/>
      <c r="HF42" s="389"/>
      <c r="HG42" s="389"/>
      <c r="HH42" s="389"/>
      <c r="HI42" s="389"/>
      <c r="HJ42" s="389"/>
      <c r="HK42" s="389"/>
      <c r="HL42" s="389"/>
      <c r="HM42" s="389"/>
      <c r="HN42" s="389"/>
      <c r="HO42" s="389"/>
      <c r="HP42" s="389"/>
      <c r="HQ42" s="389"/>
      <c r="HR42" s="389"/>
      <c r="HS42" s="389"/>
      <c r="HT42" s="389"/>
      <c r="HU42" s="389"/>
      <c r="HV42" s="389"/>
      <c r="HW42" s="389"/>
      <c r="HX42" s="389"/>
      <c r="HY42" s="389"/>
      <c r="HZ42" s="389"/>
      <c r="IA42" s="389"/>
      <c r="IB42" s="389"/>
      <c r="IC42" s="389"/>
      <c r="ID42" s="389"/>
      <c r="IE42" s="389"/>
      <c r="IF42" s="389"/>
      <c r="IG42" s="389"/>
      <c r="IH42" s="389"/>
      <c r="II42" s="389"/>
      <c r="IJ42" s="389"/>
      <c r="IK42" s="389"/>
      <c r="IL42" s="389"/>
      <c r="IM42" s="389"/>
      <c r="IN42" s="389"/>
      <c r="IO42" s="389"/>
      <c r="IP42" s="389"/>
      <c r="IQ42" s="389"/>
      <c r="IR42" s="389"/>
      <c r="IS42" s="389"/>
      <c r="IT42" s="389"/>
      <c r="IU42" s="389"/>
      <c r="IV42" s="389"/>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1"/>
  <sheetViews>
    <sheetView showGridLines="0" showZeros="0" zoomScale="115" zoomScaleNormal="115" topLeftCell="B32" workbookViewId="0">
      <selection activeCell="E13" sqref="E13"/>
    </sheetView>
  </sheetViews>
  <sheetFormatPr defaultColWidth="9" defaultRowHeight="10.8"/>
  <cols>
    <col min="1" max="1" width="20.71875" customWidth="1"/>
    <col min="2" max="2" width="20.71875" style="682" customWidth="1"/>
    <col min="3" max="3" width="44.0520833333333" customWidth="1"/>
    <col min="4" max="4" width="21.3020833333333" customWidth="1"/>
    <col min="5" max="5" width="23.5" customWidth="1"/>
    <col min="6" max="6" width="18.1666666666667" customWidth="1"/>
    <col min="7" max="7" width="14.78125" customWidth="1"/>
    <col min="8" max="8" width="16.2291666666667" customWidth="1"/>
    <col min="9" max="9" width="9.98958333333333" customWidth="1"/>
    <col min="10" max="10" width="13.5" customWidth="1"/>
    <col min="12" max="12" width="12.375" customWidth="1"/>
    <col min="13" max="13" width="11.125" customWidth="1"/>
    <col min="14" max="14" width="13" customWidth="1"/>
    <col min="16" max="16" width="12.125" customWidth="1"/>
  </cols>
  <sheetData>
    <row r="1" ht="12" spans="1:16">
      <c r="A1" s="603"/>
      <c r="B1" s="606"/>
      <c r="C1" s="603"/>
      <c r="D1" s="603"/>
      <c r="E1" s="603"/>
      <c r="F1" s="603"/>
      <c r="G1" s="603"/>
      <c r="H1" s="603"/>
      <c r="I1" s="603"/>
      <c r="J1" s="603"/>
      <c r="K1" s="640"/>
      <c r="L1" s="616"/>
      <c r="M1" s="617"/>
      <c r="N1" s="617"/>
      <c r="O1" s="617"/>
      <c r="P1" s="714" t="s">
        <v>377</v>
      </c>
    </row>
    <row r="2" ht="20.4" spans="1:16">
      <c r="A2" s="633"/>
      <c r="B2" s="683"/>
      <c r="C2" s="633"/>
      <c r="D2" s="633"/>
      <c r="E2" s="633"/>
      <c r="F2" s="633"/>
      <c r="G2" s="633"/>
      <c r="H2" s="633"/>
      <c r="I2" s="633"/>
      <c r="J2" s="633"/>
      <c r="K2" s="633"/>
      <c r="L2" s="633"/>
      <c r="M2" s="633"/>
      <c r="N2" s="633"/>
      <c r="O2" s="633"/>
      <c r="P2" s="633"/>
    </row>
    <row r="3" ht="12" spans="1:16">
      <c r="A3" s="606"/>
      <c r="B3" s="606"/>
      <c r="C3" s="606"/>
      <c r="D3" s="606"/>
      <c r="E3" s="606"/>
      <c r="F3" s="606"/>
      <c r="G3" s="606"/>
      <c r="H3" s="606"/>
      <c r="I3" s="606"/>
      <c r="J3" s="606"/>
      <c r="K3" s="640"/>
      <c r="L3" s="620"/>
      <c r="M3" s="617"/>
      <c r="N3" s="617"/>
      <c r="O3" s="617"/>
      <c r="P3" s="618" t="s">
        <v>87</v>
      </c>
    </row>
    <row r="4" s="386" customFormat="1" ht="12" spans="1:16">
      <c r="A4" s="608" t="s">
        <v>123</v>
      </c>
      <c r="B4" s="684" t="s">
        <v>88</v>
      </c>
      <c r="C4" s="608" t="s">
        <v>378</v>
      </c>
      <c r="D4" s="608" t="s">
        <v>379</v>
      </c>
      <c r="E4" s="676" t="s">
        <v>125</v>
      </c>
      <c r="F4" s="608" t="s">
        <v>91</v>
      </c>
      <c r="G4" s="608"/>
      <c r="H4" s="608"/>
      <c r="I4" s="648" t="s">
        <v>92</v>
      </c>
      <c r="J4" s="637" t="s">
        <v>93</v>
      </c>
      <c r="K4" s="637" t="s">
        <v>94</v>
      </c>
      <c r="L4" s="637"/>
      <c r="M4" s="637" t="s">
        <v>95</v>
      </c>
      <c r="N4" s="608" t="s">
        <v>96</v>
      </c>
      <c r="O4" s="608" t="s">
        <v>97</v>
      </c>
      <c r="P4" s="655" t="s">
        <v>98</v>
      </c>
    </row>
    <row r="5" s="386" customFormat="1" ht="12" spans="1:16">
      <c r="A5" s="608"/>
      <c r="B5" s="684"/>
      <c r="C5" s="608"/>
      <c r="D5" s="608"/>
      <c r="E5" s="677"/>
      <c r="F5" s="649" t="s">
        <v>126</v>
      </c>
      <c r="G5" s="685" t="s">
        <v>100</v>
      </c>
      <c r="H5" s="686" t="s">
        <v>101</v>
      </c>
      <c r="I5" s="608"/>
      <c r="J5" s="637"/>
      <c r="K5" s="637"/>
      <c r="L5" s="637"/>
      <c r="M5" s="637"/>
      <c r="N5" s="608"/>
      <c r="O5" s="608"/>
      <c r="P5" s="715"/>
    </row>
    <row r="6" s="386" customFormat="1" ht="39" customHeight="1" spans="1:16">
      <c r="A6" s="608"/>
      <c r="B6" s="684"/>
      <c r="C6" s="608"/>
      <c r="D6" s="608"/>
      <c r="E6" s="677"/>
      <c r="F6" s="637"/>
      <c r="G6" s="635"/>
      <c r="H6" s="377"/>
      <c r="I6" s="608"/>
      <c r="J6" s="637"/>
      <c r="K6" s="637" t="s">
        <v>102</v>
      </c>
      <c r="L6" s="637" t="s">
        <v>103</v>
      </c>
      <c r="M6" s="637"/>
      <c r="N6" s="608"/>
      <c r="O6" s="608"/>
      <c r="P6" s="638"/>
    </row>
    <row r="7" s="411" customFormat="1" ht="23" customHeight="1" spans="1:16">
      <c r="A7" s="445"/>
      <c r="B7" s="380"/>
      <c r="C7" s="413" t="s">
        <v>104</v>
      </c>
      <c r="D7" s="687"/>
      <c r="E7" s="688">
        <f>E9+E18+E24+E29+E36</f>
        <v>12766000</v>
      </c>
      <c r="F7" s="688">
        <f>F9+F18+F24+F29+F36</f>
        <v>12766000</v>
      </c>
      <c r="G7" s="688">
        <f>G9+G18+G24+G29+G36</f>
        <v>12766000</v>
      </c>
      <c r="H7" s="688"/>
      <c r="I7" s="716"/>
      <c r="J7" s="716"/>
      <c r="K7" s="716"/>
      <c r="L7" s="716"/>
      <c r="M7" s="716"/>
      <c r="N7" s="716"/>
      <c r="O7" s="716"/>
      <c r="P7" s="716"/>
    </row>
    <row r="8" s="411" customFormat="1" ht="23" customHeight="1" spans="1:16">
      <c r="A8" s="445"/>
      <c r="B8" s="415" t="s">
        <v>105</v>
      </c>
      <c r="C8" s="689" t="s">
        <v>106</v>
      </c>
      <c r="D8" s="687"/>
      <c r="E8" s="688">
        <v>8930000</v>
      </c>
      <c r="F8" s="688">
        <v>8930000</v>
      </c>
      <c r="G8" s="688">
        <v>8930000</v>
      </c>
      <c r="H8" s="688"/>
      <c r="I8" s="716"/>
      <c r="J8" s="716"/>
      <c r="K8" s="716"/>
      <c r="L8" s="716"/>
      <c r="M8" s="716"/>
      <c r="N8" s="716"/>
      <c r="O8" s="716"/>
      <c r="P8" s="716"/>
    </row>
    <row r="9" s="530" customFormat="1" ht="23" customHeight="1" spans="1:16">
      <c r="A9" s="445"/>
      <c r="B9" s="690" t="s">
        <v>107</v>
      </c>
      <c r="C9" s="691" t="s">
        <v>108</v>
      </c>
      <c r="D9" s="692"/>
      <c r="E9" s="688">
        <v>8930000</v>
      </c>
      <c r="F9" s="688">
        <v>8930000</v>
      </c>
      <c r="G9" s="688">
        <v>8930000</v>
      </c>
      <c r="H9" s="693"/>
      <c r="I9" s="692"/>
      <c r="J9" s="692"/>
      <c r="K9" s="692"/>
      <c r="L9" s="692"/>
      <c r="M9" s="692"/>
      <c r="N9" s="692"/>
      <c r="O9" s="692"/>
      <c r="P9" s="692"/>
    </row>
    <row r="10" ht="23" customHeight="1" spans="1:16">
      <c r="A10" s="422" t="s">
        <v>298</v>
      </c>
      <c r="B10" s="419"/>
      <c r="C10" s="423" t="s">
        <v>177</v>
      </c>
      <c r="D10" s="631"/>
      <c r="E10" s="694">
        <v>8930000</v>
      </c>
      <c r="F10" s="694">
        <v>8930000</v>
      </c>
      <c r="G10" s="694">
        <v>8930000</v>
      </c>
      <c r="H10" s="695"/>
      <c r="I10" s="631"/>
      <c r="J10" s="631"/>
      <c r="K10" s="631"/>
      <c r="L10" s="631"/>
      <c r="M10" s="631"/>
      <c r="N10" s="631"/>
      <c r="O10" s="631"/>
      <c r="P10" s="631"/>
    </row>
    <row r="11" ht="23" customHeight="1" spans="1:16">
      <c r="A11" s="422" t="s">
        <v>299</v>
      </c>
      <c r="B11" s="419"/>
      <c r="C11" s="423" t="s">
        <v>179</v>
      </c>
      <c r="D11" s="631"/>
      <c r="E11" s="694">
        <v>8930000</v>
      </c>
      <c r="F11" s="694">
        <v>8930000</v>
      </c>
      <c r="G11" s="694">
        <v>8930000</v>
      </c>
      <c r="H11" s="695"/>
      <c r="I11" s="631"/>
      <c r="J11" s="631"/>
      <c r="K11" s="631"/>
      <c r="L11" s="631"/>
      <c r="M11" s="631"/>
      <c r="N11" s="631"/>
      <c r="O11" s="631"/>
      <c r="P11" s="631"/>
    </row>
    <row r="12" ht="23" customHeight="1" spans="1:16">
      <c r="A12" s="637">
        <v>2130110</v>
      </c>
      <c r="B12" s="419"/>
      <c r="C12" s="696" t="s">
        <v>183</v>
      </c>
      <c r="D12" s="610" t="s">
        <v>380</v>
      </c>
      <c r="E12" s="694">
        <v>150000</v>
      </c>
      <c r="F12" s="694">
        <v>150000</v>
      </c>
      <c r="G12" s="694">
        <v>150000</v>
      </c>
      <c r="H12" s="695"/>
      <c r="I12" s="631"/>
      <c r="J12" s="631"/>
      <c r="K12" s="631"/>
      <c r="L12" s="631"/>
      <c r="M12" s="631"/>
      <c r="N12" s="631"/>
      <c r="O12" s="631"/>
      <c r="P12" s="631"/>
    </row>
    <row r="13" ht="23" customHeight="1" spans="1:16">
      <c r="A13" s="637">
        <v>2130112</v>
      </c>
      <c r="B13" s="419"/>
      <c r="C13" s="696" t="s">
        <v>185</v>
      </c>
      <c r="D13" s="610" t="s">
        <v>381</v>
      </c>
      <c r="E13" s="694">
        <v>200000</v>
      </c>
      <c r="F13" s="694">
        <v>200000</v>
      </c>
      <c r="G13" s="694">
        <v>200000</v>
      </c>
      <c r="H13" s="695"/>
      <c r="I13" s="631"/>
      <c r="J13" s="631"/>
      <c r="K13" s="631"/>
      <c r="L13" s="631"/>
      <c r="M13" s="631"/>
      <c r="N13" s="631"/>
      <c r="O13" s="631"/>
      <c r="P13" s="631"/>
    </row>
    <row r="14" ht="23" customHeight="1" spans="1:16">
      <c r="A14" s="637">
        <v>2130112</v>
      </c>
      <c r="B14" s="419"/>
      <c r="C14" s="696" t="s">
        <v>185</v>
      </c>
      <c r="D14" s="610" t="s">
        <v>382</v>
      </c>
      <c r="E14" s="694">
        <v>30000</v>
      </c>
      <c r="F14" s="694">
        <v>30000</v>
      </c>
      <c r="G14" s="694">
        <v>30000</v>
      </c>
      <c r="H14" s="695"/>
      <c r="I14" s="631"/>
      <c r="J14" s="631"/>
      <c r="K14" s="631"/>
      <c r="L14" s="631"/>
      <c r="M14" s="631"/>
      <c r="N14" s="631"/>
      <c r="O14" s="631"/>
      <c r="P14" s="631"/>
    </row>
    <row r="15" ht="23" customHeight="1" spans="1:16">
      <c r="A15" s="637">
        <v>2130112</v>
      </c>
      <c r="B15" s="419"/>
      <c r="C15" s="696" t="s">
        <v>185</v>
      </c>
      <c r="D15" s="610" t="s">
        <v>383</v>
      </c>
      <c r="E15" s="694">
        <v>50000</v>
      </c>
      <c r="F15" s="694">
        <v>50000</v>
      </c>
      <c r="G15" s="694">
        <v>50000</v>
      </c>
      <c r="H15" s="695"/>
      <c r="I15" s="631"/>
      <c r="J15" s="631"/>
      <c r="K15" s="631"/>
      <c r="L15" s="631"/>
      <c r="M15" s="631"/>
      <c r="N15" s="631"/>
      <c r="O15" s="631"/>
      <c r="P15" s="631"/>
    </row>
    <row r="16" ht="23" customHeight="1" spans="1:16">
      <c r="A16" s="637">
        <v>2130112</v>
      </c>
      <c r="B16" s="419"/>
      <c r="C16" s="696" t="s">
        <v>185</v>
      </c>
      <c r="D16" s="610" t="s">
        <v>384</v>
      </c>
      <c r="E16" s="694">
        <v>500000</v>
      </c>
      <c r="F16" s="694">
        <v>500000</v>
      </c>
      <c r="G16" s="694">
        <v>500000</v>
      </c>
      <c r="H16" s="695"/>
      <c r="I16" s="631"/>
      <c r="J16" s="631"/>
      <c r="K16" s="631"/>
      <c r="L16" s="631"/>
      <c r="M16" s="631"/>
      <c r="N16" s="631"/>
      <c r="O16" s="631"/>
      <c r="P16" s="631"/>
    </row>
    <row r="17" ht="23" customHeight="1" spans="1:16">
      <c r="A17" s="637">
        <v>2130126</v>
      </c>
      <c r="B17" s="419"/>
      <c r="C17" s="696" t="s">
        <v>273</v>
      </c>
      <c r="D17" s="610" t="s">
        <v>385</v>
      </c>
      <c r="E17" s="694">
        <v>8000000</v>
      </c>
      <c r="F17" s="694">
        <v>8000000</v>
      </c>
      <c r="G17" s="694">
        <v>8000000</v>
      </c>
      <c r="H17" s="695"/>
      <c r="I17" s="631"/>
      <c r="J17" s="631"/>
      <c r="K17" s="631"/>
      <c r="L17" s="631"/>
      <c r="M17" s="631"/>
      <c r="N17" s="631"/>
      <c r="O17" s="631"/>
      <c r="P17" s="631"/>
    </row>
    <row r="18" s="530" customFormat="1" ht="22" customHeight="1" spans="1:16">
      <c r="A18" s="445"/>
      <c r="B18" s="415" t="s">
        <v>109</v>
      </c>
      <c r="C18" s="380" t="s">
        <v>274</v>
      </c>
      <c r="D18" s="692"/>
      <c r="E18" s="688">
        <f t="shared" ref="E18:Q18" si="0">E19</f>
        <v>306000</v>
      </c>
      <c r="F18" s="688">
        <f t="shared" si="0"/>
        <v>306000</v>
      </c>
      <c r="G18" s="688">
        <f t="shared" si="0"/>
        <v>306000</v>
      </c>
      <c r="H18" s="693">
        <f t="shared" si="0"/>
        <v>0</v>
      </c>
      <c r="I18" s="692">
        <f t="shared" si="0"/>
        <v>0</v>
      </c>
      <c r="J18" s="692">
        <f t="shared" si="0"/>
        <v>0</v>
      </c>
      <c r="K18" s="692">
        <f t="shared" si="0"/>
        <v>0</v>
      </c>
      <c r="L18" s="692">
        <f t="shared" si="0"/>
        <v>0</v>
      </c>
      <c r="M18" s="692">
        <f t="shared" si="0"/>
        <v>0</v>
      </c>
      <c r="N18" s="692">
        <f t="shared" si="0"/>
        <v>0</v>
      </c>
      <c r="O18" s="692">
        <f t="shared" si="0"/>
        <v>0</v>
      </c>
      <c r="P18" s="692">
        <f t="shared" si="0"/>
        <v>0</v>
      </c>
    </row>
    <row r="19" s="1" customFormat="1" ht="22" customHeight="1" spans="1:16">
      <c r="A19" s="697" t="s">
        <v>298</v>
      </c>
      <c r="B19" s="436"/>
      <c r="C19" s="697" t="s">
        <v>145</v>
      </c>
      <c r="D19" s="491"/>
      <c r="E19" s="694">
        <f t="shared" ref="E19:Q19" si="1">E20</f>
        <v>306000</v>
      </c>
      <c r="F19" s="694">
        <f t="shared" si="1"/>
        <v>306000</v>
      </c>
      <c r="G19" s="694">
        <f t="shared" si="1"/>
        <v>306000</v>
      </c>
      <c r="H19" s="694">
        <f t="shared" si="1"/>
        <v>0</v>
      </c>
      <c r="I19" s="717">
        <f t="shared" si="1"/>
        <v>0</v>
      </c>
      <c r="J19" s="717">
        <f t="shared" si="1"/>
        <v>0</v>
      </c>
      <c r="K19" s="717">
        <f t="shared" si="1"/>
        <v>0</v>
      </c>
      <c r="L19" s="717">
        <f t="shared" si="1"/>
        <v>0</v>
      </c>
      <c r="M19" s="717">
        <f t="shared" si="1"/>
        <v>0</v>
      </c>
      <c r="N19" s="717">
        <f t="shared" si="1"/>
        <v>0</v>
      </c>
      <c r="O19" s="717">
        <f t="shared" si="1"/>
        <v>0</v>
      </c>
      <c r="P19" s="717">
        <f t="shared" si="1"/>
        <v>0</v>
      </c>
    </row>
    <row r="20" s="1" customFormat="1" ht="22" customHeight="1" spans="1:16">
      <c r="A20" s="697" t="s">
        <v>307</v>
      </c>
      <c r="B20" s="436"/>
      <c r="C20" s="697" t="s">
        <v>147</v>
      </c>
      <c r="D20" s="491"/>
      <c r="E20" s="694">
        <f t="shared" ref="E20:Q20" si="2">SUM(E21:E23)</f>
        <v>306000</v>
      </c>
      <c r="F20" s="694">
        <f t="shared" si="2"/>
        <v>306000</v>
      </c>
      <c r="G20" s="694">
        <f t="shared" si="2"/>
        <v>306000</v>
      </c>
      <c r="H20" s="694">
        <f t="shared" si="2"/>
        <v>0</v>
      </c>
      <c r="I20" s="717">
        <f t="shared" si="2"/>
        <v>0</v>
      </c>
      <c r="J20" s="717">
        <f t="shared" si="2"/>
        <v>0</v>
      </c>
      <c r="K20" s="717">
        <f t="shared" si="2"/>
        <v>0</v>
      </c>
      <c r="L20" s="717">
        <f t="shared" si="2"/>
        <v>0</v>
      </c>
      <c r="M20" s="717">
        <f t="shared" si="2"/>
        <v>0</v>
      </c>
      <c r="N20" s="717">
        <f t="shared" si="2"/>
        <v>0</v>
      </c>
      <c r="O20" s="717">
        <f t="shared" si="2"/>
        <v>0</v>
      </c>
      <c r="P20" s="717">
        <f t="shared" si="2"/>
        <v>0</v>
      </c>
    </row>
    <row r="21" ht="22" customHeight="1" spans="1:16">
      <c r="A21" s="637">
        <v>2130110</v>
      </c>
      <c r="B21" s="696"/>
      <c r="C21" s="587" t="s">
        <v>386</v>
      </c>
      <c r="D21" s="610" t="s">
        <v>387</v>
      </c>
      <c r="E21" s="694">
        <v>50000</v>
      </c>
      <c r="F21" s="694">
        <v>50000</v>
      </c>
      <c r="G21" s="694">
        <v>50000</v>
      </c>
      <c r="H21" s="694">
        <v>0</v>
      </c>
      <c r="I21" s="717">
        <v>0</v>
      </c>
      <c r="J21" s="717">
        <v>0</v>
      </c>
      <c r="K21" s="717">
        <v>0</v>
      </c>
      <c r="L21" s="718">
        <v>0</v>
      </c>
      <c r="M21" s="717">
        <v>0</v>
      </c>
      <c r="N21" s="717">
        <v>0</v>
      </c>
      <c r="O21" s="717">
        <v>0</v>
      </c>
      <c r="P21" s="717">
        <v>0</v>
      </c>
    </row>
    <row r="22" ht="22" customHeight="1" spans="1:16">
      <c r="A22" s="637">
        <v>2130112</v>
      </c>
      <c r="B22" s="696"/>
      <c r="C22" s="587" t="s">
        <v>388</v>
      </c>
      <c r="D22" s="610" t="s">
        <v>389</v>
      </c>
      <c r="E22" s="694">
        <v>36000</v>
      </c>
      <c r="F22" s="694">
        <v>36000</v>
      </c>
      <c r="G22" s="694">
        <v>36000</v>
      </c>
      <c r="H22" s="694">
        <v>0</v>
      </c>
      <c r="I22" s="717">
        <v>0</v>
      </c>
      <c r="J22" s="717">
        <v>0</v>
      </c>
      <c r="K22" s="717">
        <v>0</v>
      </c>
      <c r="L22" s="718">
        <v>0</v>
      </c>
      <c r="M22" s="717">
        <v>0</v>
      </c>
      <c r="N22" s="717">
        <v>0</v>
      </c>
      <c r="O22" s="717">
        <v>0</v>
      </c>
      <c r="P22" s="717">
        <v>0</v>
      </c>
    </row>
    <row r="23" ht="22" customHeight="1" spans="1:16">
      <c r="A23" s="610" t="s">
        <v>390</v>
      </c>
      <c r="B23" s="696"/>
      <c r="C23" s="587" t="s">
        <v>391</v>
      </c>
      <c r="D23" s="610" t="s">
        <v>392</v>
      </c>
      <c r="E23" s="694">
        <v>220000</v>
      </c>
      <c r="F23" s="694">
        <v>220000</v>
      </c>
      <c r="G23" s="694">
        <v>220000</v>
      </c>
      <c r="H23" s="694">
        <v>0</v>
      </c>
      <c r="I23" s="717">
        <v>0</v>
      </c>
      <c r="J23" s="717">
        <v>0</v>
      </c>
      <c r="K23" s="717">
        <v>0</v>
      </c>
      <c r="L23" s="718">
        <v>0</v>
      </c>
      <c r="M23" s="717">
        <v>0</v>
      </c>
      <c r="N23" s="717">
        <v>0</v>
      </c>
      <c r="O23" s="717">
        <v>0</v>
      </c>
      <c r="P23" s="717">
        <v>0</v>
      </c>
    </row>
    <row r="24" s="530" customFormat="1" ht="22" customHeight="1" spans="1:16">
      <c r="A24" s="445"/>
      <c r="B24" s="416" t="s">
        <v>113</v>
      </c>
      <c r="C24" s="417" t="s">
        <v>282</v>
      </c>
      <c r="D24" s="692"/>
      <c r="E24" s="688">
        <v>180000</v>
      </c>
      <c r="F24" s="688">
        <v>180000</v>
      </c>
      <c r="G24" s="688">
        <v>180000</v>
      </c>
      <c r="H24" s="693"/>
      <c r="I24" s="692"/>
      <c r="J24" s="692"/>
      <c r="K24" s="692"/>
      <c r="L24" s="692"/>
      <c r="M24" s="692"/>
      <c r="N24" s="692"/>
      <c r="O24" s="692"/>
      <c r="P24" s="692"/>
    </row>
    <row r="25" s="410" customFormat="1" ht="27" customHeight="1" spans="1:16">
      <c r="A25" s="697" t="s">
        <v>298</v>
      </c>
      <c r="B25" s="690"/>
      <c r="C25" s="698" t="s">
        <v>145</v>
      </c>
      <c r="D25" s="699"/>
      <c r="E25" s="700">
        <v>180000</v>
      </c>
      <c r="F25" s="700">
        <v>180000</v>
      </c>
      <c r="G25" s="700">
        <v>180000</v>
      </c>
      <c r="H25" s="700"/>
      <c r="I25" s="699"/>
      <c r="J25" s="699"/>
      <c r="K25" s="479"/>
      <c r="L25" s="479"/>
      <c r="M25" s="479"/>
      <c r="N25" s="479"/>
      <c r="O25" s="479"/>
      <c r="P25" s="479"/>
    </row>
    <row r="26" s="410" customFormat="1" ht="27" customHeight="1" spans="1:16">
      <c r="A26" s="697" t="s">
        <v>307</v>
      </c>
      <c r="B26" s="690"/>
      <c r="C26" s="698" t="s">
        <v>147</v>
      </c>
      <c r="D26" s="699"/>
      <c r="E26" s="700">
        <f>E27+E28</f>
        <v>180000</v>
      </c>
      <c r="F26" s="700">
        <f>F27+F28</f>
        <v>180000</v>
      </c>
      <c r="G26" s="700">
        <f>G27+G28</f>
        <v>180000</v>
      </c>
      <c r="H26" s="700"/>
      <c r="I26" s="699"/>
      <c r="J26" s="699"/>
      <c r="K26" s="479"/>
      <c r="L26" s="479"/>
      <c r="M26" s="479"/>
      <c r="N26" s="479"/>
      <c r="O26" s="479"/>
      <c r="P26" s="479"/>
    </row>
    <row r="27" s="1" customFormat="1" ht="27" customHeight="1" spans="1:16">
      <c r="A27" s="701" t="s">
        <v>393</v>
      </c>
      <c r="B27" s="701"/>
      <c r="C27" s="702" t="s">
        <v>192</v>
      </c>
      <c r="D27" s="610" t="s">
        <v>394</v>
      </c>
      <c r="E27" s="694">
        <v>100000</v>
      </c>
      <c r="F27" s="694">
        <v>100000</v>
      </c>
      <c r="G27" s="694">
        <v>100000</v>
      </c>
      <c r="H27" s="703"/>
      <c r="I27" s="662"/>
      <c r="J27" s="662"/>
      <c r="K27" s="662"/>
      <c r="L27" s="662"/>
      <c r="M27" s="662"/>
      <c r="N27" s="662"/>
      <c r="O27" s="662"/>
      <c r="P27" s="662"/>
    </row>
    <row r="28" s="1" customFormat="1" ht="27" customHeight="1" spans="1:16">
      <c r="A28" s="701" t="s">
        <v>393</v>
      </c>
      <c r="B28" s="701"/>
      <c r="C28" s="702" t="s">
        <v>192</v>
      </c>
      <c r="D28" s="610" t="s">
        <v>395</v>
      </c>
      <c r="E28" s="694">
        <v>80000</v>
      </c>
      <c r="F28" s="694">
        <v>80000</v>
      </c>
      <c r="G28" s="694">
        <v>80000</v>
      </c>
      <c r="H28" s="703"/>
      <c r="I28" s="662"/>
      <c r="J28" s="662"/>
      <c r="K28" s="662"/>
      <c r="L28" s="662"/>
      <c r="M28" s="662"/>
      <c r="N28" s="662"/>
      <c r="O28" s="662"/>
      <c r="P28" s="662"/>
    </row>
    <row r="29" s="410" customFormat="1" ht="27" customHeight="1" spans="1:16">
      <c r="A29" s="476"/>
      <c r="B29" s="415" t="s">
        <v>115</v>
      </c>
      <c r="C29" s="689" t="s">
        <v>284</v>
      </c>
      <c r="D29" s="382"/>
      <c r="E29" s="704">
        <v>3300000</v>
      </c>
      <c r="F29" s="704">
        <v>3300000</v>
      </c>
      <c r="G29" s="704">
        <v>3300000</v>
      </c>
      <c r="H29" s="704"/>
      <c r="I29" s="382"/>
      <c r="J29" s="382"/>
      <c r="K29" s="382"/>
      <c r="L29" s="382"/>
      <c r="M29" s="382"/>
      <c r="N29" s="382"/>
      <c r="O29" s="382"/>
      <c r="P29" s="382"/>
    </row>
    <row r="30" s="410" customFormat="1" ht="27" customHeight="1" spans="1:16">
      <c r="A30" s="697" t="s">
        <v>298</v>
      </c>
      <c r="B30" s="415"/>
      <c r="C30" s="697" t="s">
        <v>145</v>
      </c>
      <c r="D30" s="705"/>
      <c r="E30" s="507">
        <v>3300000</v>
      </c>
      <c r="F30" s="507">
        <v>3300000</v>
      </c>
      <c r="G30" s="507">
        <v>3300000</v>
      </c>
      <c r="H30" s="507"/>
      <c r="I30" s="705"/>
      <c r="J30" s="705"/>
      <c r="K30" s="382"/>
      <c r="L30" s="382"/>
      <c r="M30" s="382"/>
      <c r="N30" s="382"/>
      <c r="O30" s="382"/>
      <c r="P30" s="382"/>
    </row>
    <row r="31" s="410" customFormat="1" ht="27" customHeight="1" spans="1:16">
      <c r="A31" s="697" t="s">
        <v>307</v>
      </c>
      <c r="B31" s="415"/>
      <c r="C31" s="697" t="s">
        <v>147</v>
      </c>
      <c r="D31" s="705"/>
      <c r="E31" s="507">
        <f>E32+E33</f>
        <v>3200000</v>
      </c>
      <c r="F31" s="507">
        <f t="shared" ref="F31:P31" si="3">F32+F33</f>
        <v>3200000</v>
      </c>
      <c r="G31" s="507">
        <f t="shared" si="3"/>
        <v>3200000</v>
      </c>
      <c r="H31" s="507">
        <f t="shared" si="3"/>
        <v>0</v>
      </c>
      <c r="I31" s="705">
        <f t="shared" si="3"/>
        <v>0</v>
      </c>
      <c r="J31" s="705">
        <f t="shared" si="3"/>
        <v>0</v>
      </c>
      <c r="K31" s="705">
        <f t="shared" si="3"/>
        <v>0</v>
      </c>
      <c r="L31" s="705">
        <f t="shared" si="3"/>
        <v>0</v>
      </c>
      <c r="M31" s="705">
        <f t="shared" si="3"/>
        <v>0</v>
      </c>
      <c r="N31" s="705">
        <f t="shared" si="3"/>
        <v>0</v>
      </c>
      <c r="O31" s="705">
        <f t="shared" si="3"/>
        <v>0</v>
      </c>
      <c r="P31" s="705">
        <f t="shared" si="3"/>
        <v>0</v>
      </c>
    </row>
    <row r="32" s="1" customFormat="1" ht="27" customHeight="1" spans="1:16">
      <c r="A32" s="701" t="s">
        <v>396</v>
      </c>
      <c r="B32" s="701"/>
      <c r="C32" s="702" t="s">
        <v>397</v>
      </c>
      <c r="D32" s="610" t="s">
        <v>398</v>
      </c>
      <c r="E32" s="694">
        <v>200000</v>
      </c>
      <c r="F32" s="694">
        <v>200000</v>
      </c>
      <c r="G32" s="694">
        <v>200000</v>
      </c>
      <c r="H32" s="703"/>
      <c r="I32" s="662"/>
      <c r="J32" s="662"/>
      <c r="K32" s="662"/>
      <c r="L32" s="662"/>
      <c r="M32" s="662"/>
      <c r="N32" s="662"/>
      <c r="O32" s="662"/>
      <c r="P32" s="662"/>
    </row>
    <row r="33" s="1" customFormat="1" ht="27" customHeight="1" spans="1:16">
      <c r="A33" s="701" t="s">
        <v>396</v>
      </c>
      <c r="B33" s="701"/>
      <c r="C33" s="702" t="s">
        <v>397</v>
      </c>
      <c r="D33" s="610" t="s">
        <v>399</v>
      </c>
      <c r="E33" s="694">
        <v>3000000</v>
      </c>
      <c r="F33" s="694">
        <v>3000000</v>
      </c>
      <c r="G33" s="694">
        <v>3000000</v>
      </c>
      <c r="H33" s="703"/>
      <c r="I33" s="662"/>
      <c r="J33" s="662"/>
      <c r="K33" s="662"/>
      <c r="L33" s="662"/>
      <c r="M33" s="662"/>
      <c r="N33" s="662"/>
      <c r="O33" s="662"/>
      <c r="P33" s="662"/>
    </row>
    <row r="34" s="1" customFormat="1" ht="27" customHeight="1" spans="1:16">
      <c r="A34" s="701" t="s">
        <v>400</v>
      </c>
      <c r="B34" s="701"/>
      <c r="C34" s="706" t="s">
        <v>401</v>
      </c>
      <c r="D34" s="610"/>
      <c r="E34" s="694">
        <v>100000</v>
      </c>
      <c r="F34" s="694">
        <v>100000</v>
      </c>
      <c r="G34" s="694">
        <v>100000</v>
      </c>
      <c r="H34" s="703"/>
      <c r="I34" s="662"/>
      <c r="J34" s="662"/>
      <c r="K34" s="662"/>
      <c r="L34" s="662"/>
      <c r="M34" s="662"/>
      <c r="N34" s="662"/>
      <c r="O34" s="662"/>
      <c r="P34" s="662"/>
    </row>
    <row r="35" s="1" customFormat="1" ht="27" customHeight="1" spans="1:16">
      <c r="A35" s="701" t="s">
        <v>402</v>
      </c>
      <c r="B35" s="701"/>
      <c r="C35" s="707" t="s">
        <v>403</v>
      </c>
      <c r="D35" s="610" t="s">
        <v>404</v>
      </c>
      <c r="E35" s="694">
        <v>100000</v>
      </c>
      <c r="F35" s="694">
        <v>100000</v>
      </c>
      <c r="G35" s="694">
        <v>100000</v>
      </c>
      <c r="H35" s="703"/>
      <c r="I35" s="662"/>
      <c r="J35" s="662"/>
      <c r="K35" s="662"/>
      <c r="L35" s="662"/>
      <c r="M35" s="662"/>
      <c r="N35" s="662"/>
      <c r="O35" s="662"/>
      <c r="P35" s="662"/>
    </row>
    <row r="36" s="681" customFormat="1" ht="27" customHeight="1" spans="1:16">
      <c r="A36" s="708"/>
      <c r="B36" s="690" t="s">
        <v>117</v>
      </c>
      <c r="C36" s="691" t="s">
        <v>361</v>
      </c>
      <c r="D36" s="479"/>
      <c r="E36" s="688">
        <v>50000</v>
      </c>
      <c r="F36" s="688">
        <v>50000</v>
      </c>
      <c r="G36" s="688">
        <v>50000</v>
      </c>
      <c r="H36" s="709"/>
      <c r="I36" s="479"/>
      <c r="J36" s="479"/>
      <c r="K36" s="479"/>
      <c r="L36" s="479"/>
      <c r="M36" s="479"/>
      <c r="N36" s="479"/>
      <c r="O36" s="479"/>
      <c r="P36" s="479"/>
    </row>
    <row r="37" s="547" customFormat="1" ht="27" customHeight="1" spans="1:16">
      <c r="A37" s="710">
        <v>213</v>
      </c>
      <c r="B37" s="710"/>
      <c r="C37" s="711" t="s">
        <v>405</v>
      </c>
      <c r="D37" s="699"/>
      <c r="E37" s="694">
        <v>50000</v>
      </c>
      <c r="F37" s="694">
        <v>50000</v>
      </c>
      <c r="G37" s="694">
        <v>50000</v>
      </c>
      <c r="H37" s="700"/>
      <c r="I37" s="699"/>
      <c r="J37" s="699"/>
      <c r="K37" s="699"/>
      <c r="L37" s="699"/>
      <c r="M37" s="699"/>
      <c r="N37" s="699"/>
      <c r="O37" s="699"/>
      <c r="P37" s="699"/>
    </row>
    <row r="38" s="547" customFormat="1" ht="27" customHeight="1" spans="1:16">
      <c r="A38" s="710" t="s">
        <v>406</v>
      </c>
      <c r="B38" s="710"/>
      <c r="C38" s="698" t="s">
        <v>407</v>
      </c>
      <c r="D38" s="699"/>
      <c r="E38" s="694">
        <v>50000</v>
      </c>
      <c r="F38" s="694">
        <v>50000</v>
      </c>
      <c r="G38" s="694">
        <v>50000</v>
      </c>
      <c r="H38" s="700"/>
      <c r="I38" s="699"/>
      <c r="J38" s="699"/>
      <c r="K38" s="699"/>
      <c r="L38" s="699"/>
      <c r="M38" s="699"/>
      <c r="N38" s="699"/>
      <c r="O38" s="699"/>
      <c r="P38" s="699"/>
    </row>
    <row r="39" s="1" customFormat="1" ht="27" customHeight="1" spans="1:16">
      <c r="A39" s="701" t="s">
        <v>408</v>
      </c>
      <c r="B39" s="701"/>
      <c r="C39" s="702" t="s">
        <v>409</v>
      </c>
      <c r="D39" s="712" t="s">
        <v>410</v>
      </c>
      <c r="E39" s="694">
        <v>50000</v>
      </c>
      <c r="F39" s="694">
        <v>50000</v>
      </c>
      <c r="G39" s="694">
        <v>50000</v>
      </c>
      <c r="H39" s="703"/>
      <c r="I39" s="662"/>
      <c r="J39" s="662"/>
      <c r="K39" s="662"/>
      <c r="L39" s="662"/>
      <c r="M39" s="662"/>
      <c r="N39" s="662"/>
      <c r="O39" s="662"/>
      <c r="P39" s="662"/>
    </row>
    <row r="40" spans="5:8">
      <c r="E40" s="713"/>
      <c r="F40" s="713"/>
      <c r="G40" s="713"/>
      <c r="H40" s="713"/>
    </row>
    <row r="41" spans="5:8">
      <c r="E41" s="713"/>
      <c r="F41" s="713"/>
      <c r="G41" s="713"/>
      <c r="H41" s="713"/>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2"/>
  <sheetViews>
    <sheetView showGridLines="0" zoomScale="115" zoomScaleNormal="115" workbookViewId="0">
      <selection activeCell="B7" sqref="B7:E7"/>
    </sheetView>
  </sheetViews>
  <sheetFormatPr defaultColWidth="9.125" defaultRowHeight="10.8"/>
  <cols>
    <col min="1" max="1" width="23.1875" style="1" customWidth="1"/>
    <col min="2" max="2" width="20.1458333333333" style="1" customWidth="1"/>
    <col min="3" max="3" width="57.1041666666667" style="1" customWidth="1"/>
    <col min="4" max="4" width="12.125" style="1" customWidth="1"/>
    <col min="5" max="17" width="9.125" style="1" customWidth="1"/>
    <col min="18" max="18" width="10.28125" style="1" customWidth="1"/>
    <col min="19" max="21" width="9.125" style="1" customWidth="1"/>
    <col min="22" max="22" width="6.875" style="1" customWidth="1"/>
    <col min="23" max="16384" width="9.125" style="1"/>
  </cols>
  <sheetData>
    <row r="1" s="1" customFormat="1" ht="24.75" customHeight="1" spans="1:22">
      <c r="A1" s="602"/>
      <c r="B1" s="602"/>
      <c r="C1" s="602"/>
      <c r="D1" s="602"/>
      <c r="E1" s="602"/>
      <c r="F1" s="602"/>
      <c r="G1" s="602"/>
      <c r="H1" s="602"/>
      <c r="I1" s="602"/>
      <c r="J1" s="602"/>
      <c r="K1" s="602"/>
      <c r="L1" s="602"/>
      <c r="M1" s="602"/>
      <c r="N1" s="602"/>
      <c r="O1" s="602"/>
      <c r="P1" s="641"/>
      <c r="Q1" s="641"/>
      <c r="R1" s="641"/>
      <c r="S1" s="640"/>
      <c r="T1" s="640"/>
      <c r="U1" s="645" t="s">
        <v>411</v>
      </c>
      <c r="V1" s="640"/>
    </row>
    <row r="2" s="1" customFormat="1" ht="24.75" customHeight="1" spans="1:22">
      <c r="A2" s="633" t="s">
        <v>412</v>
      </c>
      <c r="B2" s="633"/>
      <c r="C2" s="633"/>
      <c r="D2" s="633"/>
      <c r="E2" s="633"/>
      <c r="F2" s="633"/>
      <c r="G2" s="633"/>
      <c r="H2" s="633"/>
      <c r="I2" s="633"/>
      <c r="J2" s="633"/>
      <c r="K2" s="633"/>
      <c r="L2" s="633"/>
      <c r="M2" s="633"/>
      <c r="N2" s="633"/>
      <c r="O2" s="633"/>
      <c r="P2" s="633"/>
      <c r="Q2" s="633"/>
      <c r="R2" s="633"/>
      <c r="S2" s="633"/>
      <c r="T2" s="633"/>
      <c r="U2" s="633"/>
      <c r="V2" s="640"/>
    </row>
    <row r="3" s="366" customFormat="1" ht="24.75" customHeight="1" spans="1:22">
      <c r="A3" s="634"/>
      <c r="B3" s="602"/>
      <c r="C3" s="602"/>
      <c r="D3" s="602"/>
      <c r="E3" s="602"/>
      <c r="F3" s="602"/>
      <c r="G3" s="602"/>
      <c r="H3" s="602"/>
      <c r="I3" s="602"/>
      <c r="J3" s="602"/>
      <c r="K3" s="602"/>
      <c r="L3" s="602"/>
      <c r="M3" s="602"/>
      <c r="N3" s="602"/>
      <c r="O3" s="602"/>
      <c r="P3" s="642"/>
      <c r="Q3" s="642"/>
      <c r="R3" s="642"/>
      <c r="S3" s="646"/>
      <c r="T3" s="647" t="s">
        <v>87</v>
      </c>
      <c r="U3" s="647"/>
      <c r="V3" s="646"/>
    </row>
    <row r="4" s="366" customFormat="1" ht="24.75" customHeight="1" spans="1:22">
      <c r="A4" s="621" t="s">
        <v>123</v>
      </c>
      <c r="B4" s="636" t="s">
        <v>88</v>
      </c>
      <c r="C4" s="376" t="s">
        <v>124</v>
      </c>
      <c r="D4" s="676" t="s">
        <v>125</v>
      </c>
      <c r="E4" s="608" t="s">
        <v>235</v>
      </c>
      <c r="F4" s="608"/>
      <c r="G4" s="608"/>
      <c r="H4" s="636"/>
      <c r="I4" s="608" t="s">
        <v>236</v>
      </c>
      <c r="J4" s="608"/>
      <c r="K4" s="608"/>
      <c r="L4" s="608"/>
      <c r="M4" s="608"/>
      <c r="N4" s="608"/>
      <c r="O4" s="608"/>
      <c r="P4" s="608"/>
      <c r="Q4" s="608"/>
      <c r="R4" s="608"/>
      <c r="S4" s="648" t="s">
        <v>413</v>
      </c>
      <c r="T4" s="638" t="s">
        <v>238</v>
      </c>
      <c r="U4" s="649" t="s">
        <v>239</v>
      </c>
      <c r="V4" s="646"/>
    </row>
    <row r="5" s="366" customFormat="1" ht="24.75" customHeight="1" spans="1:22">
      <c r="A5" s="621"/>
      <c r="B5" s="636"/>
      <c r="C5" s="376"/>
      <c r="D5" s="677"/>
      <c r="E5" s="638" t="s">
        <v>104</v>
      </c>
      <c r="F5" s="638" t="s">
        <v>241</v>
      </c>
      <c r="G5" s="638" t="s">
        <v>242</v>
      </c>
      <c r="H5" s="638" t="s">
        <v>243</v>
      </c>
      <c r="I5" s="638" t="s">
        <v>104</v>
      </c>
      <c r="J5" s="643" t="s">
        <v>244</v>
      </c>
      <c r="K5" s="680" t="s">
        <v>245</v>
      </c>
      <c r="L5" s="643" t="s">
        <v>246</v>
      </c>
      <c r="M5" s="680" t="s">
        <v>247</v>
      </c>
      <c r="N5" s="638" t="s">
        <v>248</v>
      </c>
      <c r="O5" s="638" t="s">
        <v>249</v>
      </c>
      <c r="P5" s="638" t="s">
        <v>250</v>
      </c>
      <c r="Q5" s="638" t="s">
        <v>251</v>
      </c>
      <c r="R5" s="638" t="s">
        <v>252</v>
      </c>
      <c r="S5" s="608"/>
      <c r="T5" s="608"/>
      <c r="U5" s="637"/>
      <c r="V5" s="646"/>
    </row>
    <row r="6" s="366" customFormat="1" ht="30.75" customHeight="1" spans="1:22">
      <c r="A6" s="621"/>
      <c r="B6" s="636"/>
      <c r="C6" s="376"/>
      <c r="D6" s="677"/>
      <c r="E6" s="608"/>
      <c r="F6" s="608"/>
      <c r="G6" s="608"/>
      <c r="H6" s="608"/>
      <c r="I6" s="608"/>
      <c r="J6" s="644"/>
      <c r="K6" s="643"/>
      <c r="L6" s="644"/>
      <c r="M6" s="643"/>
      <c r="N6" s="608"/>
      <c r="O6" s="608"/>
      <c r="P6" s="608"/>
      <c r="Q6" s="608"/>
      <c r="R6" s="608"/>
      <c r="S6" s="608"/>
      <c r="T6" s="608"/>
      <c r="U6" s="637"/>
      <c r="V6" s="646"/>
    </row>
    <row r="7" s="366" customFormat="1" ht="23" customHeight="1" spans="1:22">
      <c r="A7" s="371"/>
      <c r="B7" s="380">
        <v>301</v>
      </c>
      <c r="C7" s="417" t="s">
        <v>106</v>
      </c>
      <c r="D7" s="639">
        <v>0</v>
      </c>
      <c r="E7" s="639">
        <v>0</v>
      </c>
      <c r="F7" s="639"/>
      <c r="G7" s="639"/>
      <c r="H7" s="639"/>
      <c r="I7" s="639"/>
      <c r="J7" s="639"/>
      <c r="K7" s="639"/>
      <c r="L7" s="639"/>
      <c r="M7" s="639"/>
      <c r="N7" s="639"/>
      <c r="O7" s="639"/>
      <c r="P7" s="639"/>
      <c r="Q7" s="639"/>
      <c r="R7" s="639"/>
      <c r="S7" s="639"/>
      <c r="T7" s="639"/>
      <c r="U7" s="639"/>
      <c r="V7" s="646"/>
    </row>
    <row r="8" ht="18.9" customHeight="1" spans="1:22">
      <c r="A8" s="678"/>
      <c r="B8" s="678"/>
      <c r="C8" s="679"/>
      <c r="D8" s="641"/>
      <c r="E8" s="641"/>
      <c r="F8" s="641"/>
      <c r="G8" s="641"/>
      <c r="H8" s="641"/>
      <c r="I8" s="641"/>
      <c r="J8" s="641"/>
      <c r="K8" s="641"/>
      <c r="L8" s="641"/>
      <c r="M8" s="641"/>
      <c r="N8" s="641"/>
      <c r="O8" s="641"/>
      <c r="P8" s="641"/>
      <c r="Q8" s="641"/>
      <c r="R8" s="641"/>
      <c r="S8" s="640"/>
      <c r="T8" s="640"/>
      <c r="U8" s="650"/>
      <c r="V8" s="640"/>
    </row>
    <row r="9" ht="18.9" customHeight="1" spans="1:22">
      <c r="A9" s="678"/>
      <c r="B9" s="678"/>
      <c r="C9" s="679"/>
      <c r="D9" s="641"/>
      <c r="E9" s="641"/>
      <c r="F9" s="641"/>
      <c r="G9" s="641"/>
      <c r="H9" s="641"/>
      <c r="I9" s="641"/>
      <c r="J9" s="641"/>
      <c r="K9" s="641"/>
      <c r="L9" s="641"/>
      <c r="M9" s="641"/>
      <c r="N9" s="641"/>
      <c r="O9" s="641"/>
      <c r="P9" s="641"/>
      <c r="Q9" s="641"/>
      <c r="R9" s="641"/>
      <c r="S9" s="640"/>
      <c r="T9" s="640"/>
      <c r="U9" s="650"/>
      <c r="V9" s="640"/>
    </row>
    <row r="10" ht="18.9" customHeight="1" spans="1:22">
      <c r="A10" s="678"/>
      <c r="B10" s="678"/>
      <c r="C10" s="679"/>
      <c r="D10" s="641"/>
      <c r="E10" s="641"/>
      <c r="F10" s="641"/>
      <c r="G10" s="641"/>
      <c r="H10" s="641"/>
      <c r="I10" s="641"/>
      <c r="J10" s="641"/>
      <c r="K10" s="641"/>
      <c r="L10" s="641"/>
      <c r="M10" s="641"/>
      <c r="N10" s="641"/>
      <c r="O10" s="641"/>
      <c r="P10" s="641"/>
      <c r="Q10" s="641"/>
      <c r="R10" s="641"/>
      <c r="S10" s="640"/>
      <c r="T10" s="640"/>
      <c r="U10" s="650"/>
      <c r="V10" s="640"/>
    </row>
    <row r="11" ht="18.9" customHeight="1" spans="1:22">
      <c r="A11" s="678"/>
      <c r="B11" s="678"/>
      <c r="C11" s="679"/>
      <c r="D11" s="641"/>
      <c r="E11" s="641"/>
      <c r="F11" s="641"/>
      <c r="G11" s="641"/>
      <c r="H11" s="641"/>
      <c r="I11" s="641"/>
      <c r="J11" s="641"/>
      <c r="K11" s="641"/>
      <c r="L11" s="641"/>
      <c r="M11" s="641"/>
      <c r="N11" s="641"/>
      <c r="O11" s="641"/>
      <c r="P11" s="641"/>
      <c r="Q11" s="641"/>
      <c r="R11" s="641"/>
      <c r="S11" s="640"/>
      <c r="T11" s="640"/>
      <c r="U11" s="650"/>
      <c r="V11" s="640"/>
    </row>
    <row r="12" ht="18.9" customHeight="1" spans="1:22">
      <c r="A12" s="678"/>
      <c r="B12" s="678"/>
      <c r="C12" s="679"/>
      <c r="D12" s="641"/>
      <c r="E12" s="641"/>
      <c r="F12" s="641"/>
      <c r="G12" s="641"/>
      <c r="H12" s="641"/>
      <c r="I12" s="641"/>
      <c r="J12" s="641"/>
      <c r="K12" s="641"/>
      <c r="L12" s="641"/>
      <c r="M12" s="641"/>
      <c r="N12" s="641"/>
      <c r="O12" s="641"/>
      <c r="P12" s="641"/>
      <c r="Q12" s="641"/>
      <c r="R12" s="641"/>
      <c r="S12" s="640"/>
      <c r="T12" s="640"/>
      <c r="U12" s="650"/>
      <c r="V12" s="640"/>
    </row>
    <row r="13" ht="18.9" customHeight="1" spans="1:22">
      <c r="A13" s="678"/>
      <c r="B13" s="678"/>
      <c r="C13" s="679"/>
      <c r="D13" s="641"/>
      <c r="E13" s="641"/>
      <c r="F13" s="641"/>
      <c r="G13" s="641"/>
      <c r="H13" s="641"/>
      <c r="I13" s="641"/>
      <c r="J13" s="641"/>
      <c r="K13" s="641"/>
      <c r="L13" s="641"/>
      <c r="M13" s="641"/>
      <c r="N13" s="641"/>
      <c r="O13" s="641"/>
      <c r="P13" s="641"/>
      <c r="Q13" s="641"/>
      <c r="R13" s="641"/>
      <c r="S13" s="640"/>
      <c r="T13" s="640"/>
      <c r="U13" s="650"/>
      <c r="V13" s="640"/>
    </row>
    <row r="14" ht="18.9" customHeight="1" spans="1:22">
      <c r="A14" s="678"/>
      <c r="B14" s="678"/>
      <c r="C14" s="679"/>
      <c r="D14" s="641"/>
      <c r="E14" s="641"/>
      <c r="F14" s="641"/>
      <c r="G14" s="641"/>
      <c r="H14" s="641"/>
      <c r="I14" s="641"/>
      <c r="J14" s="641"/>
      <c r="K14" s="641"/>
      <c r="L14" s="641"/>
      <c r="M14" s="641"/>
      <c r="N14" s="641"/>
      <c r="O14" s="641"/>
      <c r="P14" s="641"/>
      <c r="Q14" s="641"/>
      <c r="R14" s="641"/>
      <c r="S14" s="640"/>
      <c r="T14" s="640"/>
      <c r="U14" s="650"/>
      <c r="V14" s="640"/>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spans="1:22">
      <c r="A32" s="640"/>
      <c r="B32" s="640"/>
      <c r="C32" s="640"/>
      <c r="D32" s="640"/>
      <c r="E32" s="640"/>
      <c r="F32" s="640"/>
      <c r="G32" s="640"/>
      <c r="H32" s="640"/>
      <c r="I32" s="640"/>
      <c r="J32" s="640"/>
      <c r="K32" s="640"/>
      <c r="L32" s="640"/>
      <c r="M32" s="640"/>
      <c r="N32" s="640"/>
      <c r="O32" s="640"/>
      <c r="P32" s="640"/>
      <c r="Q32" s="640"/>
      <c r="R32" s="640"/>
      <c r="S32" s="640"/>
      <c r="T32" s="640"/>
      <c r="U32" s="640"/>
      <c r="V32" s="64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showGridLines="0" zoomScale="115" zoomScaleNormal="115" workbookViewId="0">
      <selection activeCell="F14" sqref="F14"/>
    </sheetView>
  </sheetViews>
  <sheetFormatPr defaultColWidth="9.125" defaultRowHeight="10.8" outlineLevelRow="7"/>
  <cols>
    <col min="1" max="1" width="22.46875" style="1" customWidth="1"/>
    <col min="2" max="2" width="15.9479166666667" style="1" customWidth="1"/>
    <col min="3" max="3" width="57.53125" style="1" customWidth="1"/>
    <col min="4" max="4" width="35.625" style="1" customWidth="1"/>
    <col min="5" max="9" width="22" style="1" customWidth="1"/>
    <col min="10" max="22" width="9.125" style="1" customWidth="1"/>
    <col min="23" max="23" width="6.875" style="1" customWidth="1"/>
    <col min="24" max="16384" width="9.125" style="1"/>
  </cols>
  <sheetData>
    <row r="1" s="1" customFormat="1" ht="12" spans="9:9">
      <c r="I1" s="357" t="s">
        <v>414</v>
      </c>
    </row>
    <row r="2" s="665" customFormat="1" ht="38.85" customHeight="1" spans="1:9">
      <c r="A2" s="667" t="s">
        <v>415</v>
      </c>
      <c r="B2" s="667"/>
      <c r="C2" s="667"/>
      <c r="D2" s="667"/>
      <c r="E2" s="667"/>
      <c r="F2" s="667"/>
      <c r="G2" s="667"/>
      <c r="H2" s="667"/>
      <c r="I2" s="667"/>
    </row>
    <row r="3" s="665" customFormat="1" ht="24.15" customHeight="1" spans="1:10">
      <c r="A3" s="668"/>
      <c r="B3" s="668"/>
      <c r="C3" s="668"/>
      <c r="D3" s="668"/>
      <c r="E3" s="668"/>
      <c r="F3" s="668"/>
      <c r="G3" s="668"/>
      <c r="H3" s="668"/>
      <c r="I3" s="668"/>
      <c r="J3" s="668"/>
    </row>
    <row r="4" s="666" customFormat="1" ht="16.35" customHeight="1" spans="8:9">
      <c r="H4" s="669" t="s">
        <v>87</v>
      </c>
      <c r="I4" s="669"/>
    </row>
    <row r="5" s="666" customFormat="1" ht="25.05" customHeight="1" spans="1:10">
      <c r="A5" s="670" t="s">
        <v>123</v>
      </c>
      <c r="B5" s="671" t="s">
        <v>88</v>
      </c>
      <c r="C5" s="670" t="s">
        <v>124</v>
      </c>
      <c r="D5" s="670" t="s">
        <v>104</v>
      </c>
      <c r="E5" s="670" t="s">
        <v>416</v>
      </c>
      <c r="F5" s="670"/>
      <c r="G5" s="670"/>
      <c r="H5" s="670"/>
      <c r="I5" s="670" t="s">
        <v>236</v>
      </c>
      <c r="J5" s="675"/>
    </row>
    <row r="6" s="666" customFormat="1" ht="25.8" customHeight="1" spans="1:9">
      <c r="A6" s="670"/>
      <c r="B6" s="672"/>
      <c r="C6" s="670"/>
      <c r="D6" s="670"/>
      <c r="E6" s="670" t="s">
        <v>417</v>
      </c>
      <c r="F6" s="670" t="s">
        <v>418</v>
      </c>
      <c r="G6" s="670"/>
      <c r="H6" s="670" t="s">
        <v>419</v>
      </c>
      <c r="I6" s="670"/>
    </row>
    <row r="7" s="666" customFormat="1" ht="35.4" customHeight="1" spans="1:9">
      <c r="A7" s="670"/>
      <c r="B7" s="673"/>
      <c r="C7" s="670"/>
      <c r="D7" s="670"/>
      <c r="E7" s="670"/>
      <c r="F7" s="670" t="s">
        <v>241</v>
      </c>
      <c r="G7" s="670" t="s">
        <v>243</v>
      </c>
      <c r="H7" s="670"/>
      <c r="I7" s="670"/>
    </row>
    <row r="8" s="666" customFormat="1" ht="26.1" customHeight="1" spans="1:9">
      <c r="A8" s="371"/>
      <c r="B8" s="380">
        <v>301</v>
      </c>
      <c r="C8" s="417" t="s">
        <v>106</v>
      </c>
      <c r="D8" s="639">
        <v>0</v>
      </c>
      <c r="E8" s="639">
        <v>0</v>
      </c>
      <c r="F8" s="674"/>
      <c r="G8" s="674"/>
      <c r="H8" s="674"/>
      <c r="I8" s="674"/>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E8" sqref="E8"/>
    </sheetView>
  </sheetViews>
  <sheetFormatPr defaultColWidth="9" defaultRowHeight="10.8" outlineLevelCol="2"/>
  <cols>
    <col min="1" max="1" width="37.125" style="1" customWidth="1"/>
    <col min="2" max="2" width="32.125" style="1" customWidth="1"/>
    <col min="3" max="3" width="33" style="1" customWidth="1"/>
    <col min="4" max="16384" width="9" style="1"/>
  </cols>
  <sheetData>
    <row r="1" ht="12" spans="3:3">
      <c r="C1" s="357" t="s">
        <v>420</v>
      </c>
    </row>
    <row r="2" ht="24" customHeight="1" spans="1:3">
      <c r="A2" s="470" t="s">
        <v>421</v>
      </c>
      <c r="B2" s="470"/>
      <c r="C2" s="470"/>
    </row>
    <row r="3" ht="18" customHeight="1" spans="1:3">
      <c r="A3" s="470"/>
      <c r="B3" s="470"/>
      <c r="C3" s="470"/>
    </row>
    <row r="4" s="366" customFormat="1" ht="18" customHeight="1" spans="1:3">
      <c r="A4" s="659" t="s">
        <v>422</v>
      </c>
      <c r="B4" s="660"/>
      <c r="C4" s="661" t="s">
        <v>87</v>
      </c>
    </row>
    <row r="5" s="366" customFormat="1" ht="25.5" customHeight="1" spans="1:3">
      <c r="A5" s="471" t="s">
        <v>423</v>
      </c>
      <c r="B5" s="471" t="s">
        <v>424</v>
      </c>
      <c r="C5" s="471" t="s">
        <v>425</v>
      </c>
    </row>
    <row r="6" s="366" customFormat="1" ht="25.5" customHeight="1" spans="1:3">
      <c r="A6" s="471" t="s">
        <v>104</v>
      </c>
      <c r="B6" s="662">
        <v>760000</v>
      </c>
      <c r="C6" s="460"/>
    </row>
    <row r="7" s="658" customFormat="1" ht="25.5" customHeight="1" spans="1:3">
      <c r="A7" s="663" t="s">
        <v>426</v>
      </c>
      <c r="B7" s="662">
        <v>0</v>
      </c>
      <c r="C7" s="663"/>
    </row>
    <row r="8" s="658" customFormat="1" ht="25.5" customHeight="1" spans="1:3">
      <c r="A8" s="663" t="s">
        <v>427</v>
      </c>
      <c r="B8" s="662">
        <v>730000</v>
      </c>
      <c r="C8" s="663"/>
    </row>
    <row r="9" s="658" customFormat="1" ht="25.5" customHeight="1" spans="1:3">
      <c r="A9" s="663" t="s">
        <v>428</v>
      </c>
      <c r="B9" s="662">
        <v>30000</v>
      </c>
      <c r="C9" s="663"/>
    </row>
    <row r="10" s="658" customFormat="1" ht="25.5" customHeight="1" spans="1:3">
      <c r="A10" s="663" t="s">
        <v>429</v>
      </c>
      <c r="B10" s="662"/>
      <c r="C10" s="663"/>
    </row>
    <row r="11" s="658" customFormat="1" ht="25.5" customHeight="1" spans="1:3">
      <c r="A11" s="663" t="s">
        <v>430</v>
      </c>
      <c r="B11" s="664"/>
      <c r="C11" s="663"/>
    </row>
    <row r="12" ht="12" spans="1:3">
      <c r="A12" s="366"/>
      <c r="B12" s="366"/>
      <c r="C12" s="366"/>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15" zoomScaleNormal="115" topLeftCell="B1" workbookViewId="0">
      <selection activeCell="E15" sqref="E15"/>
    </sheetView>
  </sheetViews>
  <sheetFormatPr defaultColWidth="9.375" defaultRowHeight="10.8"/>
  <cols>
    <col min="1" max="1" width="31.125" style="1" customWidth="1"/>
    <col min="2" max="2" width="33.625" style="1" customWidth="1"/>
    <col min="3" max="3" width="15.6458333333333" style="1" customWidth="1"/>
    <col min="4" max="4" width="14.3333333333333" style="1" customWidth="1"/>
    <col min="5" max="6" width="11" style="1" customWidth="1"/>
    <col min="7" max="8" width="10" style="1" customWidth="1"/>
    <col min="9" max="9" width="10.125" style="1" customWidth="1"/>
    <col min="10" max="10" width="11.625" style="1" customWidth="1"/>
    <col min="11" max="13" width="10.125" style="1" customWidth="1"/>
    <col min="14" max="14" width="6.875" style="1" customWidth="1"/>
    <col min="15" max="15" width="10" style="1"/>
    <col min="16" max="16" width="9.375" style="1"/>
    <col min="17" max="17" width="10.1354166666667" style="1" customWidth="1"/>
    <col min="18" max="19" width="10" style="1"/>
    <col min="20" max="20" width="9.375" style="1"/>
    <col min="21" max="21" width="9.85416666666667" style="1" customWidth="1"/>
    <col min="22" max="16384" width="9.375" style="1"/>
  </cols>
  <sheetData>
    <row r="1" ht="23.1" customHeight="1" spans="1:21">
      <c r="A1" s="650"/>
      <c r="B1" s="650"/>
      <c r="C1" s="650"/>
      <c r="D1" s="650"/>
      <c r="E1" s="650"/>
      <c r="F1" s="650"/>
      <c r="G1" s="650"/>
      <c r="H1" s="650"/>
      <c r="I1" s="650"/>
      <c r="J1" s="650"/>
      <c r="K1" s="650"/>
      <c r="L1" s="650"/>
      <c r="M1" s="650"/>
      <c r="N1" s="650"/>
      <c r="O1" s="650"/>
      <c r="P1" s="650"/>
      <c r="Q1" s="650"/>
      <c r="R1" s="650"/>
      <c r="S1" s="650"/>
      <c r="T1" s="650"/>
      <c r="U1" s="617" t="s">
        <v>431</v>
      </c>
    </row>
    <row r="2" ht="23.1" customHeight="1" spans="1:21">
      <c r="A2" s="605" t="s">
        <v>432</v>
      </c>
      <c r="B2" s="605"/>
      <c r="C2" s="605"/>
      <c r="D2" s="605"/>
      <c r="E2" s="605"/>
      <c r="F2" s="605"/>
      <c r="G2" s="605"/>
      <c r="H2" s="605"/>
      <c r="I2" s="605"/>
      <c r="J2" s="605"/>
      <c r="K2" s="605"/>
      <c r="L2" s="605"/>
      <c r="M2" s="605"/>
      <c r="N2" s="605"/>
      <c r="O2" s="605"/>
      <c r="P2" s="605"/>
      <c r="Q2" s="605"/>
      <c r="R2" s="605"/>
      <c r="S2" s="605"/>
      <c r="T2" s="605"/>
      <c r="U2" s="605"/>
    </row>
    <row r="3" s="1" customFormat="1" ht="23.1" customHeight="1" spans="1:21">
      <c r="A3" s="617"/>
      <c r="B3" s="617"/>
      <c r="C3" s="617"/>
      <c r="D3" s="617"/>
      <c r="E3" s="617"/>
      <c r="F3" s="617"/>
      <c r="G3" s="617"/>
      <c r="H3" s="617"/>
      <c r="I3" s="617"/>
      <c r="J3" s="617"/>
      <c r="K3" s="617"/>
      <c r="L3" s="617"/>
      <c r="M3" s="617"/>
      <c r="N3" s="617"/>
      <c r="O3" s="617"/>
      <c r="P3" s="617"/>
      <c r="Q3" s="617"/>
      <c r="R3" s="617"/>
      <c r="S3" s="650"/>
      <c r="T3" s="650"/>
      <c r="U3" s="657" t="s">
        <v>87</v>
      </c>
    </row>
    <row r="4" s="366" customFormat="1" ht="30.75" customHeight="1" spans="1:21">
      <c r="A4" s="608" t="s">
        <v>89</v>
      </c>
      <c r="B4" s="608" t="s">
        <v>379</v>
      </c>
      <c r="C4" s="608" t="s">
        <v>433</v>
      </c>
      <c r="D4" s="636" t="s">
        <v>434</v>
      </c>
      <c r="E4" s="608" t="s">
        <v>435</v>
      </c>
      <c r="F4" s="608"/>
      <c r="G4" s="608"/>
      <c r="H4" s="608"/>
      <c r="I4" s="636" t="s">
        <v>436</v>
      </c>
      <c r="J4" s="654"/>
      <c r="K4" s="654"/>
      <c r="L4" s="654"/>
      <c r="M4" s="654"/>
      <c r="N4" s="654"/>
      <c r="O4" s="648"/>
      <c r="P4" s="608" t="s">
        <v>358</v>
      </c>
      <c r="Q4" s="608"/>
      <c r="R4" s="608" t="s">
        <v>437</v>
      </c>
      <c r="S4" s="608"/>
      <c r="T4" s="608"/>
      <c r="U4" s="608"/>
    </row>
    <row r="5" s="366" customFormat="1" ht="30.75" customHeight="1" spans="1:21">
      <c r="A5" s="608"/>
      <c r="B5" s="608"/>
      <c r="C5" s="608"/>
      <c r="D5" s="608"/>
      <c r="E5" s="637" t="s">
        <v>417</v>
      </c>
      <c r="F5" s="608" t="s">
        <v>438</v>
      </c>
      <c r="G5" s="608" t="s">
        <v>439</v>
      </c>
      <c r="H5" s="608" t="s">
        <v>440</v>
      </c>
      <c r="I5" s="655" t="s">
        <v>441</v>
      </c>
      <c r="J5" s="655" t="s">
        <v>442</v>
      </c>
      <c r="K5" s="655" t="s">
        <v>443</v>
      </c>
      <c r="L5" s="655" t="s">
        <v>444</v>
      </c>
      <c r="M5" s="655" t="s">
        <v>445</v>
      </c>
      <c r="N5" s="655" t="s">
        <v>96</v>
      </c>
      <c r="O5" s="655" t="s">
        <v>417</v>
      </c>
      <c r="P5" s="608" t="s">
        <v>446</v>
      </c>
      <c r="Q5" s="608" t="s">
        <v>447</v>
      </c>
      <c r="R5" s="608" t="s">
        <v>104</v>
      </c>
      <c r="S5" s="608" t="s">
        <v>448</v>
      </c>
      <c r="T5" s="655" t="s">
        <v>443</v>
      </c>
      <c r="U5" s="608" t="s">
        <v>449</v>
      </c>
    </row>
    <row r="6" s="366" customFormat="1" ht="23.25" customHeight="1" spans="1:21">
      <c r="A6" s="608"/>
      <c r="B6" s="608"/>
      <c r="C6" s="608"/>
      <c r="D6" s="608"/>
      <c r="E6" s="637"/>
      <c r="F6" s="608"/>
      <c r="G6" s="608"/>
      <c r="H6" s="608"/>
      <c r="I6" s="638"/>
      <c r="J6" s="638"/>
      <c r="K6" s="638"/>
      <c r="L6" s="638"/>
      <c r="M6" s="638"/>
      <c r="N6" s="638"/>
      <c r="O6" s="638"/>
      <c r="P6" s="608"/>
      <c r="Q6" s="608"/>
      <c r="R6" s="608"/>
      <c r="S6" s="608"/>
      <c r="T6" s="638"/>
      <c r="U6" s="608"/>
    </row>
    <row r="7" s="1" customFormat="1" ht="23.1" customHeight="1" spans="1:21">
      <c r="A7" s="651" t="s">
        <v>450</v>
      </c>
      <c r="B7" s="651" t="s">
        <v>444</v>
      </c>
      <c r="C7" s="652">
        <v>22000</v>
      </c>
      <c r="D7" s="652">
        <v>40000</v>
      </c>
      <c r="E7" s="653">
        <v>0</v>
      </c>
      <c r="F7" s="653">
        <v>0</v>
      </c>
      <c r="G7" s="653">
        <v>0</v>
      </c>
      <c r="H7" s="653">
        <v>0</v>
      </c>
      <c r="I7" s="653">
        <v>0</v>
      </c>
      <c r="J7" s="653">
        <v>0</v>
      </c>
      <c r="K7" s="653">
        <v>0</v>
      </c>
      <c r="L7" s="653">
        <v>40000</v>
      </c>
      <c r="M7" s="653">
        <v>0</v>
      </c>
      <c r="N7" s="653">
        <v>0</v>
      </c>
      <c r="O7" s="653">
        <v>40000</v>
      </c>
      <c r="P7" s="656" t="s">
        <v>451</v>
      </c>
      <c r="Q7" s="653">
        <v>0</v>
      </c>
      <c r="R7" s="653">
        <v>40000</v>
      </c>
      <c r="S7" s="653">
        <v>40000</v>
      </c>
      <c r="T7" s="653">
        <v>0</v>
      </c>
      <c r="U7" s="653">
        <v>0</v>
      </c>
    </row>
    <row r="8" s="1" customFormat="1" ht="23.1" customHeight="1" spans="1:21">
      <c r="A8" s="651" t="s">
        <v>450</v>
      </c>
      <c r="B8" s="651" t="s">
        <v>452</v>
      </c>
      <c r="C8" s="652">
        <v>480000</v>
      </c>
      <c r="D8" s="652">
        <v>350000</v>
      </c>
      <c r="E8" s="653">
        <v>0</v>
      </c>
      <c r="F8" s="653">
        <v>0</v>
      </c>
      <c r="G8" s="653">
        <v>0</v>
      </c>
      <c r="H8" s="653">
        <v>0</v>
      </c>
      <c r="I8" s="653">
        <v>0</v>
      </c>
      <c r="J8" s="653">
        <v>400000</v>
      </c>
      <c r="K8" s="653">
        <v>0</v>
      </c>
      <c r="L8" s="653">
        <v>0</v>
      </c>
      <c r="M8" s="653">
        <v>0</v>
      </c>
      <c r="N8" s="653">
        <v>0</v>
      </c>
      <c r="O8" s="653">
        <v>400000</v>
      </c>
      <c r="P8" s="656" t="s">
        <v>453</v>
      </c>
      <c r="Q8" s="653">
        <v>0</v>
      </c>
      <c r="R8" s="653">
        <v>400000</v>
      </c>
      <c r="S8" s="653">
        <v>400000</v>
      </c>
      <c r="T8" s="653">
        <v>0</v>
      </c>
      <c r="U8" s="653">
        <v>0</v>
      </c>
    </row>
    <row r="9" ht="23.1" customHeight="1" spans="1:21">
      <c r="A9" s="651" t="s">
        <v>454</v>
      </c>
      <c r="B9" s="651" t="s">
        <v>455</v>
      </c>
      <c r="C9" s="652">
        <v>400000</v>
      </c>
      <c r="D9" s="652">
        <v>400000</v>
      </c>
      <c r="E9" s="653">
        <v>0</v>
      </c>
      <c r="F9" s="653">
        <v>0</v>
      </c>
      <c r="G9" s="653">
        <v>0</v>
      </c>
      <c r="H9" s="653">
        <v>0</v>
      </c>
      <c r="I9" s="653">
        <v>0</v>
      </c>
      <c r="J9" s="653">
        <v>400000</v>
      </c>
      <c r="K9" s="653">
        <v>0</v>
      </c>
      <c r="L9" s="653">
        <v>0</v>
      </c>
      <c r="M9" s="653">
        <v>0</v>
      </c>
      <c r="N9" s="653">
        <v>0</v>
      </c>
      <c r="O9" s="653">
        <v>400000</v>
      </c>
      <c r="P9" s="656" t="s">
        <v>453</v>
      </c>
      <c r="Q9" s="653">
        <v>0</v>
      </c>
      <c r="R9" s="653">
        <v>400000</v>
      </c>
      <c r="S9" s="653">
        <v>400000</v>
      </c>
      <c r="T9" s="653">
        <v>0</v>
      </c>
      <c r="U9" s="653">
        <v>0</v>
      </c>
    </row>
    <row r="10" ht="23.1" customHeight="1" spans="1:21">
      <c r="A10" s="651" t="s">
        <v>456</v>
      </c>
      <c r="B10" s="651" t="s">
        <v>455</v>
      </c>
      <c r="C10" s="652">
        <v>0</v>
      </c>
      <c r="D10" s="652">
        <v>100000</v>
      </c>
      <c r="E10" s="653">
        <v>100000</v>
      </c>
      <c r="F10" s="653">
        <v>100000</v>
      </c>
      <c r="G10" s="653">
        <v>0</v>
      </c>
      <c r="H10" s="653">
        <v>0</v>
      </c>
      <c r="I10" s="653">
        <v>0</v>
      </c>
      <c r="J10" s="653">
        <v>100000</v>
      </c>
      <c r="K10" s="653">
        <v>0</v>
      </c>
      <c r="L10" s="653">
        <v>0</v>
      </c>
      <c r="M10" s="653">
        <v>0</v>
      </c>
      <c r="N10" s="653">
        <v>0</v>
      </c>
      <c r="O10" s="653">
        <v>100000</v>
      </c>
      <c r="P10" s="656" t="s">
        <v>457</v>
      </c>
      <c r="Q10" s="653">
        <v>20000</v>
      </c>
      <c r="R10" s="653">
        <v>80000</v>
      </c>
      <c r="S10" s="653">
        <v>80000</v>
      </c>
      <c r="T10" s="653">
        <v>0</v>
      </c>
      <c r="U10" s="653">
        <v>0</v>
      </c>
    </row>
    <row r="11" ht="23.1" customHeight="1" spans="1:14">
      <c r="A11" s="650"/>
      <c r="B11" s="650"/>
      <c r="C11" s="650"/>
      <c r="D11" s="650"/>
      <c r="E11" s="650"/>
      <c r="F11" s="650"/>
      <c r="G11" s="650"/>
      <c r="H11" s="650"/>
      <c r="I11" s="650"/>
      <c r="J11" s="650"/>
      <c r="K11" s="650"/>
      <c r="L11" s="650"/>
      <c r="M11" s="650"/>
      <c r="N11" s="640"/>
    </row>
    <row r="12" ht="23.1" customHeight="1" spans="1:14">
      <c r="A12" s="650"/>
      <c r="B12" s="650"/>
      <c r="C12" s="650"/>
      <c r="D12" s="650"/>
      <c r="E12" s="650"/>
      <c r="F12" s="650"/>
      <c r="G12" s="650"/>
      <c r="H12" s="650"/>
      <c r="I12" s="650"/>
      <c r="J12" s="650"/>
      <c r="K12" s="650"/>
      <c r="L12" s="650"/>
      <c r="M12" s="650"/>
      <c r="N12" s="640"/>
    </row>
    <row r="13" ht="23.1" customHeight="1" spans="1:14">
      <c r="A13" s="650"/>
      <c r="B13" s="650"/>
      <c r="C13" s="650"/>
      <c r="D13" s="650"/>
      <c r="E13" s="650"/>
      <c r="F13" s="650"/>
      <c r="G13" s="650"/>
      <c r="H13" s="650"/>
      <c r="I13" s="650"/>
      <c r="J13" s="650"/>
      <c r="K13" s="650"/>
      <c r="L13" s="650"/>
      <c r="M13" s="650"/>
      <c r="N13" s="640"/>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9"/>
  <sheetViews>
    <sheetView showGridLines="0" zoomScale="115" zoomScaleNormal="115" workbookViewId="0">
      <selection activeCell="C21" sqref="C21"/>
    </sheetView>
  </sheetViews>
  <sheetFormatPr defaultColWidth="9.125" defaultRowHeight="10.8"/>
  <cols>
    <col min="1" max="1" width="21.7291666666667" style="1" customWidth="1"/>
    <col min="2" max="2" width="18.6875" style="1" customWidth="1"/>
    <col min="3" max="3" width="58.9791666666667" style="1" customWidth="1"/>
    <col min="4" max="4" width="13.5" style="1" customWidth="1"/>
    <col min="5" max="21" width="9" style="1" customWidth="1"/>
    <col min="22" max="26" width="6.875" style="1" customWidth="1"/>
    <col min="27" max="16384" width="9.125" style="1"/>
  </cols>
  <sheetData>
    <row r="1" ht="24.75" customHeight="1" spans="1:26">
      <c r="A1" s="602"/>
      <c r="B1" s="602"/>
      <c r="C1" s="602"/>
      <c r="D1" s="602"/>
      <c r="E1" s="602"/>
      <c r="F1" s="602"/>
      <c r="G1" s="602"/>
      <c r="H1" s="602"/>
      <c r="I1" s="602"/>
      <c r="J1" s="602"/>
      <c r="K1" s="602"/>
      <c r="L1" s="602"/>
      <c r="M1" s="602"/>
      <c r="N1" s="602"/>
      <c r="O1" s="602"/>
      <c r="P1" s="641"/>
      <c r="Q1" s="641"/>
      <c r="R1" s="641"/>
      <c r="S1" s="640"/>
      <c r="T1" s="640"/>
      <c r="U1" s="645" t="s">
        <v>458</v>
      </c>
      <c r="V1" s="640"/>
      <c r="W1" s="640"/>
      <c r="X1" s="640"/>
      <c r="Y1" s="640"/>
      <c r="Z1" s="640"/>
    </row>
    <row r="2" ht="24.75" customHeight="1" spans="1:26">
      <c r="A2" s="633" t="s">
        <v>459</v>
      </c>
      <c r="B2" s="633"/>
      <c r="C2" s="633"/>
      <c r="D2" s="633"/>
      <c r="E2" s="633"/>
      <c r="F2" s="633"/>
      <c r="G2" s="633"/>
      <c r="H2" s="633"/>
      <c r="I2" s="633"/>
      <c r="J2" s="633"/>
      <c r="K2" s="633"/>
      <c r="L2" s="633"/>
      <c r="M2" s="633"/>
      <c r="N2" s="633"/>
      <c r="O2" s="633"/>
      <c r="P2" s="633"/>
      <c r="Q2" s="633"/>
      <c r="R2" s="633"/>
      <c r="S2" s="633"/>
      <c r="T2" s="633"/>
      <c r="U2" s="633"/>
      <c r="V2" s="640"/>
      <c r="W2" s="640"/>
      <c r="X2" s="640"/>
      <c r="Y2" s="640"/>
      <c r="Z2" s="640"/>
    </row>
    <row r="3" s="366" customFormat="1" ht="24.75" customHeight="1" spans="1:26">
      <c r="A3" s="634"/>
      <c r="B3" s="602"/>
      <c r="C3" s="602"/>
      <c r="D3" s="602"/>
      <c r="E3" s="602"/>
      <c r="F3" s="602"/>
      <c r="G3" s="602"/>
      <c r="H3" s="602"/>
      <c r="I3" s="602"/>
      <c r="J3" s="602"/>
      <c r="K3" s="602"/>
      <c r="L3" s="602"/>
      <c r="M3" s="602"/>
      <c r="N3" s="602"/>
      <c r="O3" s="602"/>
      <c r="P3" s="642"/>
      <c r="Q3" s="642"/>
      <c r="R3" s="642"/>
      <c r="S3" s="646"/>
      <c r="T3" s="647" t="s">
        <v>87</v>
      </c>
      <c r="U3" s="647"/>
      <c r="V3" s="646"/>
      <c r="W3" s="646"/>
      <c r="X3" s="646"/>
      <c r="Y3" s="646"/>
      <c r="Z3" s="646"/>
    </row>
    <row r="4" s="366" customFormat="1" ht="24.75" customHeight="1" spans="1:26">
      <c r="A4" s="621" t="s">
        <v>123</v>
      </c>
      <c r="B4" s="608" t="s">
        <v>88</v>
      </c>
      <c r="C4" s="376" t="s">
        <v>460</v>
      </c>
      <c r="D4" s="635" t="s">
        <v>125</v>
      </c>
      <c r="E4" s="608" t="s">
        <v>235</v>
      </c>
      <c r="F4" s="608"/>
      <c r="G4" s="608"/>
      <c r="H4" s="636"/>
      <c r="I4" s="608" t="s">
        <v>236</v>
      </c>
      <c r="J4" s="608"/>
      <c r="K4" s="608"/>
      <c r="L4" s="608"/>
      <c r="M4" s="608"/>
      <c r="N4" s="608"/>
      <c r="O4" s="608"/>
      <c r="P4" s="608"/>
      <c r="Q4" s="608"/>
      <c r="R4" s="608"/>
      <c r="S4" s="648" t="s">
        <v>413</v>
      </c>
      <c r="T4" s="638" t="s">
        <v>238</v>
      </c>
      <c r="U4" s="649" t="s">
        <v>239</v>
      </c>
      <c r="V4" s="646"/>
      <c r="W4" s="646"/>
      <c r="X4" s="646"/>
      <c r="Y4" s="646"/>
      <c r="Z4" s="646"/>
    </row>
    <row r="5" s="366" customFormat="1" ht="24.75" customHeight="1" spans="1:26">
      <c r="A5" s="621"/>
      <c r="B5" s="608"/>
      <c r="C5" s="376"/>
      <c r="D5" s="637"/>
      <c r="E5" s="638" t="s">
        <v>104</v>
      </c>
      <c r="F5" s="638" t="s">
        <v>241</v>
      </c>
      <c r="G5" s="638" t="s">
        <v>242</v>
      </c>
      <c r="H5" s="638" t="s">
        <v>243</v>
      </c>
      <c r="I5" s="638" t="s">
        <v>104</v>
      </c>
      <c r="J5" s="643" t="s">
        <v>244</v>
      </c>
      <c r="K5" s="643" t="s">
        <v>245</v>
      </c>
      <c r="L5" s="643" t="s">
        <v>246</v>
      </c>
      <c r="M5" s="643" t="s">
        <v>247</v>
      </c>
      <c r="N5" s="638" t="s">
        <v>248</v>
      </c>
      <c r="O5" s="638" t="s">
        <v>249</v>
      </c>
      <c r="P5" s="638" t="s">
        <v>250</v>
      </c>
      <c r="Q5" s="638" t="s">
        <v>251</v>
      </c>
      <c r="R5" s="638" t="s">
        <v>252</v>
      </c>
      <c r="S5" s="608"/>
      <c r="T5" s="608"/>
      <c r="U5" s="637"/>
      <c r="V5" s="646"/>
      <c r="W5" s="646"/>
      <c r="X5" s="646"/>
      <c r="Y5" s="646"/>
      <c r="Z5" s="646"/>
    </row>
    <row r="6" s="366" customFormat="1" ht="30.75" customHeight="1" spans="1:26">
      <c r="A6" s="621"/>
      <c r="B6" s="608"/>
      <c r="C6" s="376"/>
      <c r="D6" s="637"/>
      <c r="E6" s="608"/>
      <c r="F6" s="608"/>
      <c r="G6" s="608"/>
      <c r="H6" s="608"/>
      <c r="I6" s="608"/>
      <c r="J6" s="644"/>
      <c r="K6" s="644"/>
      <c r="L6" s="644"/>
      <c r="M6" s="644"/>
      <c r="N6" s="608"/>
      <c r="O6" s="608"/>
      <c r="P6" s="608"/>
      <c r="Q6" s="608"/>
      <c r="R6" s="608"/>
      <c r="S6" s="608"/>
      <c r="T6" s="608"/>
      <c r="U6" s="637"/>
      <c r="V6" s="646"/>
      <c r="W6" s="646"/>
      <c r="X6" s="646"/>
      <c r="Y6" s="646"/>
      <c r="Z6" s="646"/>
    </row>
    <row r="7" s="366" customFormat="1" ht="24" customHeight="1" spans="1:26">
      <c r="A7" s="379"/>
      <c r="B7" s="380"/>
      <c r="C7" s="380" t="s">
        <v>106</v>
      </c>
      <c r="D7" s="639">
        <v>0</v>
      </c>
      <c r="E7" s="639">
        <v>0</v>
      </c>
      <c r="F7" s="639"/>
      <c r="G7" s="639"/>
      <c r="H7" s="639"/>
      <c r="I7" s="639"/>
      <c r="J7" s="639"/>
      <c r="K7" s="639"/>
      <c r="L7" s="639"/>
      <c r="M7" s="639"/>
      <c r="N7" s="639"/>
      <c r="O7" s="639"/>
      <c r="P7" s="639"/>
      <c r="Q7" s="639"/>
      <c r="R7" s="639"/>
      <c r="S7" s="639"/>
      <c r="T7" s="639"/>
      <c r="U7" s="639"/>
      <c r="V7" s="646"/>
      <c r="W7" s="646"/>
      <c r="X7" s="646"/>
      <c r="Y7" s="646"/>
      <c r="Z7" s="646"/>
    </row>
    <row r="8" ht="12.75" customHeight="1"/>
    <row r="9" ht="12.75" customHeight="1" spans="1:26">
      <c r="A9" s="640"/>
      <c r="B9" s="640"/>
      <c r="C9" s="640"/>
      <c r="D9" s="640"/>
      <c r="E9" s="640"/>
      <c r="F9" s="640"/>
      <c r="G9" s="640"/>
      <c r="H9" s="640"/>
      <c r="I9" s="640"/>
      <c r="J9" s="640"/>
      <c r="K9" s="640"/>
      <c r="L9" s="640"/>
      <c r="M9" s="640"/>
      <c r="N9" s="640"/>
      <c r="O9" s="640"/>
      <c r="P9" s="640"/>
      <c r="Q9" s="640"/>
      <c r="R9" s="640"/>
      <c r="S9" s="640"/>
      <c r="T9" s="640"/>
      <c r="U9" s="640"/>
      <c r="V9" s="640"/>
      <c r="W9" s="640"/>
      <c r="X9" s="640"/>
      <c r="Y9" s="640"/>
      <c r="Z9" s="64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55"/>
  <sheetViews>
    <sheetView showGridLines="0" showZeros="0" zoomScale="115" zoomScaleNormal="115" workbookViewId="0">
      <selection activeCell="I52" sqref="I10 I13 I22 I32 I36 I52"/>
    </sheetView>
  </sheetViews>
  <sheetFormatPr defaultColWidth="9.125" defaultRowHeight="10.8"/>
  <cols>
    <col min="1" max="1" width="10.625" style="1" customWidth="1"/>
    <col min="2" max="2" width="14.9270833333333" style="600" customWidth="1"/>
    <col min="3" max="3" width="29" style="1" customWidth="1"/>
    <col min="4" max="4" width="11.375" style="1" customWidth="1"/>
    <col min="5" max="5" width="11.625" style="1" customWidth="1"/>
    <col min="6" max="6" width="9.625" style="1" customWidth="1"/>
    <col min="7" max="7" width="11.125" style="1" customWidth="1"/>
    <col min="8" max="8" width="14" style="1" customWidth="1"/>
    <col min="9" max="9" width="17.2291666666667" style="1" customWidth="1"/>
    <col min="10" max="11" width="19.3333333333333" style="1" customWidth="1"/>
    <col min="12" max="12" width="8.5" style="1" customWidth="1"/>
    <col min="13" max="13" width="9.875" style="1" customWidth="1"/>
    <col min="14" max="14" width="12.1666666666667" style="1" customWidth="1"/>
    <col min="15" max="15" width="18" style="1" customWidth="1"/>
    <col min="16" max="16" width="10.1354166666667" style="1" customWidth="1"/>
    <col min="17" max="17" width="9.98958333333333" style="1" customWidth="1"/>
    <col min="18" max="18" width="9.55208333333333" style="1" customWidth="1"/>
    <col min="19" max="19" width="9.5625" style="1" customWidth="1"/>
    <col min="20" max="246" width="6.625" style="1" customWidth="1"/>
    <col min="247" max="16383" width="9.125" style="1"/>
  </cols>
  <sheetData>
    <row r="1" ht="23.1" customHeight="1" spans="1:246">
      <c r="A1" s="601"/>
      <c r="B1" s="602"/>
      <c r="C1" s="603"/>
      <c r="D1" s="604"/>
      <c r="E1" s="603"/>
      <c r="F1" s="603"/>
      <c r="G1" s="603"/>
      <c r="H1" s="603"/>
      <c r="I1" s="603"/>
      <c r="J1" s="603"/>
      <c r="K1" s="603"/>
      <c r="N1" s="616"/>
      <c r="O1" s="617"/>
      <c r="P1" s="617"/>
      <c r="S1" s="628" t="s">
        <v>461</v>
      </c>
      <c r="T1" s="628"/>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617"/>
      <c r="DK1" s="617"/>
      <c r="DL1" s="617"/>
      <c r="DM1" s="617"/>
      <c r="DN1" s="617"/>
      <c r="DO1" s="617"/>
      <c r="DP1" s="617"/>
      <c r="DQ1" s="617"/>
      <c r="DR1" s="617"/>
      <c r="DS1" s="617"/>
      <c r="DT1" s="617"/>
      <c r="DU1" s="617"/>
      <c r="DV1" s="617"/>
      <c r="DW1" s="617"/>
      <c r="DX1" s="617"/>
      <c r="DY1" s="617"/>
      <c r="DZ1" s="617"/>
      <c r="EA1" s="617"/>
      <c r="EB1" s="617"/>
      <c r="EC1" s="617"/>
      <c r="ED1" s="617"/>
      <c r="EE1" s="617"/>
      <c r="EF1" s="617"/>
      <c r="EG1" s="617"/>
      <c r="EH1" s="617"/>
      <c r="EI1" s="617"/>
      <c r="EJ1" s="617"/>
      <c r="EK1" s="617"/>
      <c r="EL1" s="617"/>
      <c r="EM1" s="617"/>
      <c r="EN1" s="617"/>
      <c r="EO1" s="617"/>
      <c r="EP1" s="617"/>
      <c r="EQ1" s="617"/>
      <c r="ER1" s="617"/>
      <c r="ES1" s="617"/>
      <c r="ET1" s="617"/>
      <c r="EU1" s="617"/>
      <c r="EV1" s="617"/>
      <c r="EW1" s="617"/>
      <c r="EX1" s="617"/>
      <c r="EY1" s="617"/>
      <c r="EZ1" s="617"/>
      <c r="FA1" s="617"/>
      <c r="FB1" s="617"/>
      <c r="FC1" s="617"/>
      <c r="FD1" s="617"/>
      <c r="FE1" s="617"/>
      <c r="FF1" s="617"/>
      <c r="FG1" s="617"/>
      <c r="FH1" s="617"/>
      <c r="FI1" s="617"/>
      <c r="FJ1" s="617"/>
      <c r="FK1" s="617"/>
      <c r="FL1" s="617"/>
      <c r="FM1" s="617"/>
      <c r="FN1" s="617"/>
      <c r="FO1" s="617"/>
      <c r="FP1" s="617"/>
      <c r="FQ1" s="617"/>
      <c r="FR1" s="617"/>
      <c r="FS1" s="617"/>
      <c r="FT1" s="617"/>
      <c r="FU1" s="617"/>
      <c r="FV1" s="617"/>
      <c r="FW1" s="617"/>
      <c r="FX1" s="617"/>
      <c r="FY1" s="617"/>
      <c r="FZ1" s="617"/>
      <c r="GA1" s="617"/>
      <c r="GB1" s="617"/>
      <c r="GC1" s="617"/>
      <c r="GD1" s="617"/>
      <c r="GE1" s="617"/>
      <c r="GF1" s="617"/>
      <c r="GG1" s="617"/>
      <c r="GH1" s="617"/>
      <c r="GI1" s="617"/>
      <c r="GJ1" s="617"/>
      <c r="GK1" s="617"/>
      <c r="GL1" s="617"/>
      <c r="GM1" s="617"/>
      <c r="GN1" s="617"/>
      <c r="GO1" s="617"/>
      <c r="GP1" s="617"/>
      <c r="GQ1" s="617"/>
      <c r="GR1" s="617"/>
      <c r="GS1" s="617"/>
      <c r="GT1" s="617"/>
      <c r="GU1" s="617"/>
      <c r="GV1" s="617"/>
      <c r="GW1" s="617"/>
      <c r="GX1" s="617"/>
      <c r="GY1" s="617"/>
      <c r="GZ1" s="617"/>
      <c r="HA1" s="617"/>
      <c r="HB1" s="617"/>
      <c r="HC1" s="617"/>
      <c r="HD1" s="617"/>
      <c r="HE1" s="617"/>
      <c r="HF1" s="617"/>
      <c r="HG1" s="617"/>
      <c r="HH1" s="617"/>
      <c r="HI1" s="617"/>
      <c r="HJ1" s="617"/>
      <c r="HK1" s="617"/>
      <c r="HL1" s="617"/>
      <c r="HM1" s="617"/>
      <c r="HN1" s="617"/>
      <c r="HO1" s="617"/>
      <c r="HP1" s="617"/>
      <c r="HQ1" s="617"/>
      <c r="HR1" s="617"/>
      <c r="HS1" s="617"/>
      <c r="HT1" s="617"/>
      <c r="HU1" s="617"/>
      <c r="HV1" s="617"/>
      <c r="HW1" s="617"/>
      <c r="HX1" s="617"/>
      <c r="HY1" s="617"/>
      <c r="HZ1" s="617"/>
      <c r="IA1" s="617"/>
      <c r="IB1" s="617"/>
      <c r="IC1" s="617"/>
      <c r="ID1" s="617"/>
      <c r="IE1" s="617"/>
      <c r="IF1" s="617"/>
      <c r="IG1" s="617"/>
      <c r="IH1" s="617"/>
      <c r="II1" s="617"/>
      <c r="IJ1" s="617"/>
      <c r="IK1" s="617"/>
      <c r="IL1" s="617"/>
    </row>
    <row r="2" ht="23.1" customHeight="1" spans="2:246">
      <c r="B2" s="605" t="s">
        <v>462</v>
      </c>
      <c r="C2" s="605"/>
      <c r="D2" s="605"/>
      <c r="E2" s="605"/>
      <c r="F2" s="605"/>
      <c r="G2" s="605"/>
      <c r="H2" s="605"/>
      <c r="I2" s="605"/>
      <c r="J2" s="605"/>
      <c r="K2" s="605"/>
      <c r="L2" s="605"/>
      <c r="M2" s="605"/>
      <c r="N2" s="605"/>
      <c r="O2" s="605"/>
      <c r="P2" s="605"/>
      <c r="Q2" s="605"/>
      <c r="R2" s="605"/>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7"/>
      <c r="DF2" s="617"/>
      <c r="DG2" s="617"/>
      <c r="DH2" s="617"/>
      <c r="DI2" s="617"/>
      <c r="DJ2" s="617"/>
      <c r="DK2" s="617"/>
      <c r="DL2" s="617"/>
      <c r="DM2" s="617"/>
      <c r="DN2" s="617"/>
      <c r="DO2" s="617"/>
      <c r="DP2" s="617"/>
      <c r="DQ2" s="617"/>
      <c r="DR2" s="617"/>
      <c r="DS2" s="617"/>
      <c r="DT2" s="617"/>
      <c r="DU2" s="617"/>
      <c r="DV2" s="617"/>
      <c r="DW2" s="617"/>
      <c r="DX2" s="617"/>
      <c r="DY2" s="617"/>
      <c r="DZ2" s="617"/>
      <c r="EA2" s="617"/>
      <c r="EB2" s="617"/>
      <c r="EC2" s="617"/>
      <c r="ED2" s="617"/>
      <c r="EE2" s="617"/>
      <c r="EF2" s="617"/>
      <c r="EG2" s="617"/>
      <c r="EH2" s="617"/>
      <c r="EI2" s="617"/>
      <c r="EJ2" s="617"/>
      <c r="EK2" s="617"/>
      <c r="EL2" s="617"/>
      <c r="EM2" s="617"/>
      <c r="EN2" s="617"/>
      <c r="EO2" s="617"/>
      <c r="EP2" s="617"/>
      <c r="EQ2" s="617"/>
      <c r="ER2" s="617"/>
      <c r="ES2" s="617"/>
      <c r="ET2" s="617"/>
      <c r="EU2" s="617"/>
      <c r="EV2" s="617"/>
      <c r="EW2" s="617"/>
      <c r="EX2" s="617"/>
      <c r="EY2" s="617"/>
      <c r="EZ2" s="617"/>
      <c r="FA2" s="617"/>
      <c r="FB2" s="617"/>
      <c r="FC2" s="617"/>
      <c r="FD2" s="617"/>
      <c r="FE2" s="617"/>
      <c r="FF2" s="617"/>
      <c r="FG2" s="617"/>
      <c r="FH2" s="617"/>
      <c r="FI2" s="617"/>
      <c r="FJ2" s="617"/>
      <c r="FK2" s="617"/>
      <c r="FL2" s="617"/>
      <c r="FM2" s="617"/>
      <c r="FN2" s="617"/>
      <c r="FO2" s="617"/>
      <c r="FP2" s="617"/>
      <c r="FQ2" s="617"/>
      <c r="FR2" s="617"/>
      <c r="FS2" s="617"/>
      <c r="FT2" s="617"/>
      <c r="FU2" s="617"/>
      <c r="FV2" s="617"/>
      <c r="FW2" s="617"/>
      <c r="FX2" s="617"/>
      <c r="FY2" s="617"/>
      <c r="FZ2" s="617"/>
      <c r="GA2" s="617"/>
      <c r="GB2" s="617"/>
      <c r="GC2" s="617"/>
      <c r="GD2" s="617"/>
      <c r="GE2" s="617"/>
      <c r="GF2" s="617"/>
      <c r="GG2" s="617"/>
      <c r="GH2" s="617"/>
      <c r="GI2" s="617"/>
      <c r="GJ2" s="617"/>
      <c r="GK2" s="617"/>
      <c r="GL2" s="617"/>
      <c r="GM2" s="617"/>
      <c r="GN2" s="617"/>
      <c r="GO2" s="617"/>
      <c r="GP2" s="617"/>
      <c r="GQ2" s="617"/>
      <c r="GR2" s="617"/>
      <c r="GS2" s="617"/>
      <c r="GT2" s="617"/>
      <c r="GU2" s="617"/>
      <c r="GV2" s="617"/>
      <c r="GW2" s="617"/>
      <c r="GX2" s="617"/>
      <c r="GY2" s="617"/>
      <c r="GZ2" s="617"/>
      <c r="HA2" s="617"/>
      <c r="HB2" s="617"/>
      <c r="HC2" s="617"/>
      <c r="HD2" s="617"/>
      <c r="HE2" s="617"/>
      <c r="HF2" s="617"/>
      <c r="HG2" s="617"/>
      <c r="HH2" s="617"/>
      <c r="HI2" s="617"/>
      <c r="HJ2" s="617"/>
      <c r="HK2" s="617"/>
      <c r="HL2" s="617"/>
      <c r="HM2" s="617"/>
      <c r="HN2" s="617"/>
      <c r="HO2" s="617"/>
      <c r="HP2" s="617"/>
      <c r="HQ2" s="617"/>
      <c r="HR2" s="617"/>
      <c r="HS2" s="617"/>
      <c r="HT2" s="617"/>
      <c r="HU2" s="617"/>
      <c r="HV2" s="617"/>
      <c r="HW2" s="617"/>
      <c r="HX2" s="617"/>
      <c r="HY2" s="617"/>
      <c r="HZ2" s="617"/>
      <c r="IA2" s="617"/>
      <c r="IB2" s="617"/>
      <c r="IC2" s="617"/>
      <c r="ID2" s="617"/>
      <c r="IE2" s="617"/>
      <c r="IF2" s="617"/>
      <c r="IG2" s="617"/>
      <c r="IH2" s="617"/>
      <c r="II2" s="617"/>
      <c r="IJ2" s="617"/>
      <c r="IK2" s="617"/>
      <c r="IL2" s="617"/>
    </row>
    <row r="3" s="366" customFormat="1" ht="23.1" customHeight="1" spans="2:246">
      <c r="B3" s="602"/>
      <c r="C3" s="606"/>
      <c r="D3" s="606"/>
      <c r="E3" s="606"/>
      <c r="F3" s="606"/>
      <c r="G3" s="606"/>
      <c r="H3" s="606"/>
      <c r="I3" s="606"/>
      <c r="J3" s="606"/>
      <c r="K3" s="606"/>
      <c r="L3" s="618"/>
      <c r="M3" s="619"/>
      <c r="N3" s="620"/>
      <c r="O3" s="617"/>
      <c r="P3" s="617"/>
      <c r="S3" s="629" t="s">
        <v>463</v>
      </c>
      <c r="T3" s="629"/>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c r="FF3" s="617"/>
      <c r="FG3" s="617"/>
      <c r="FH3" s="617"/>
      <c r="FI3" s="617"/>
      <c r="FJ3" s="617"/>
      <c r="FK3" s="617"/>
      <c r="FL3" s="617"/>
      <c r="FM3" s="617"/>
      <c r="FN3" s="617"/>
      <c r="FO3" s="617"/>
      <c r="FP3" s="617"/>
      <c r="FQ3" s="617"/>
      <c r="FR3" s="617"/>
      <c r="FS3" s="617"/>
      <c r="FT3" s="617"/>
      <c r="FU3" s="617"/>
      <c r="FV3" s="617"/>
      <c r="FW3" s="617"/>
      <c r="FX3" s="617"/>
      <c r="FY3" s="617"/>
      <c r="FZ3" s="617"/>
      <c r="GA3" s="617"/>
      <c r="GB3" s="617"/>
      <c r="GC3" s="617"/>
      <c r="GD3" s="617"/>
      <c r="GE3" s="617"/>
      <c r="GF3" s="617"/>
      <c r="GG3" s="617"/>
      <c r="GH3" s="617"/>
      <c r="GI3" s="617"/>
      <c r="GJ3" s="617"/>
      <c r="GK3" s="617"/>
      <c r="GL3" s="617"/>
      <c r="GM3" s="617"/>
      <c r="GN3" s="617"/>
      <c r="GO3" s="617"/>
      <c r="GP3" s="617"/>
      <c r="GQ3" s="617"/>
      <c r="GR3" s="617"/>
      <c r="GS3" s="617"/>
      <c r="GT3" s="617"/>
      <c r="GU3" s="617"/>
      <c r="GV3" s="617"/>
      <c r="GW3" s="617"/>
      <c r="GX3" s="617"/>
      <c r="GY3" s="617"/>
      <c r="GZ3" s="617"/>
      <c r="HA3" s="617"/>
      <c r="HB3" s="617"/>
      <c r="HC3" s="617"/>
      <c r="HD3" s="617"/>
      <c r="HE3" s="617"/>
      <c r="HF3" s="617"/>
      <c r="HG3" s="617"/>
      <c r="HH3" s="617"/>
      <c r="HI3" s="617"/>
      <c r="HJ3" s="617"/>
      <c r="HK3" s="617"/>
      <c r="HL3" s="617"/>
      <c r="HM3" s="617"/>
      <c r="HN3" s="617"/>
      <c r="HO3" s="617"/>
      <c r="HP3" s="617"/>
      <c r="HQ3" s="617"/>
      <c r="HR3" s="617"/>
      <c r="HS3" s="617"/>
      <c r="HT3" s="617"/>
      <c r="HU3" s="617"/>
      <c r="HV3" s="617"/>
      <c r="HW3" s="617"/>
      <c r="HX3" s="617"/>
      <c r="HY3" s="617"/>
      <c r="HZ3" s="617"/>
      <c r="IA3" s="617"/>
      <c r="IB3" s="617"/>
      <c r="IC3" s="617"/>
      <c r="ID3" s="617"/>
      <c r="IE3" s="617"/>
      <c r="IF3" s="617"/>
      <c r="IG3" s="617"/>
      <c r="IH3" s="617"/>
      <c r="II3" s="617"/>
      <c r="IJ3" s="617"/>
      <c r="IK3" s="617"/>
      <c r="IL3" s="617"/>
    </row>
    <row r="4" s="366" customFormat="1" ht="23.1" customHeight="1" spans="1:248">
      <c r="A4" s="607" t="s">
        <v>464</v>
      </c>
      <c r="B4" s="608" t="s">
        <v>88</v>
      </c>
      <c r="C4" s="608" t="s">
        <v>89</v>
      </c>
      <c r="D4" s="608" t="s">
        <v>465</v>
      </c>
      <c r="E4" s="608" t="s">
        <v>466</v>
      </c>
      <c r="F4" s="608" t="s">
        <v>467</v>
      </c>
      <c r="G4" s="608" t="s">
        <v>468</v>
      </c>
      <c r="H4" s="608" t="s">
        <v>469</v>
      </c>
      <c r="I4" s="608" t="s">
        <v>90</v>
      </c>
      <c r="J4" s="621" t="s">
        <v>91</v>
      </c>
      <c r="K4" s="621"/>
      <c r="L4" s="621"/>
      <c r="M4" s="371" t="s">
        <v>92</v>
      </c>
      <c r="N4" s="608" t="s">
        <v>93</v>
      </c>
      <c r="O4" s="608" t="s">
        <v>94</v>
      </c>
      <c r="P4" s="608"/>
      <c r="Q4" s="608" t="s">
        <v>95</v>
      </c>
      <c r="R4" s="608" t="s">
        <v>96</v>
      </c>
      <c r="S4" s="608" t="s">
        <v>97</v>
      </c>
      <c r="T4" s="608" t="s">
        <v>98</v>
      </c>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7"/>
      <c r="EU4" s="617"/>
      <c r="EV4" s="617"/>
      <c r="EW4" s="617"/>
      <c r="EX4" s="617"/>
      <c r="EY4" s="617"/>
      <c r="EZ4" s="617"/>
      <c r="FA4" s="617"/>
      <c r="FB4" s="617"/>
      <c r="FC4" s="617"/>
      <c r="FD4" s="617"/>
      <c r="FE4" s="617"/>
      <c r="FF4" s="617"/>
      <c r="FG4" s="617"/>
      <c r="FH4" s="617"/>
      <c r="FI4" s="617"/>
      <c r="FJ4" s="617"/>
      <c r="FK4" s="617"/>
      <c r="FL4" s="617"/>
      <c r="FM4" s="617"/>
      <c r="FN4" s="617"/>
      <c r="FO4" s="617"/>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c r="HL4" s="617"/>
      <c r="HM4" s="617"/>
      <c r="HN4" s="617"/>
      <c r="HO4" s="617"/>
      <c r="HP4" s="617"/>
      <c r="HQ4" s="617"/>
      <c r="HR4" s="617"/>
      <c r="HS4" s="617"/>
      <c r="HT4" s="617"/>
      <c r="HU4" s="617"/>
      <c r="HV4" s="617"/>
      <c r="HW4" s="617"/>
      <c r="HX4" s="617"/>
      <c r="HY4" s="617"/>
      <c r="HZ4" s="617"/>
      <c r="IA4" s="617"/>
      <c r="IB4" s="617"/>
      <c r="IC4" s="617"/>
      <c r="ID4" s="617"/>
      <c r="IE4" s="617"/>
      <c r="IF4" s="617"/>
      <c r="IG4" s="617"/>
      <c r="IH4" s="617"/>
      <c r="II4" s="617"/>
      <c r="IJ4" s="617"/>
      <c r="IK4" s="617"/>
      <c r="IL4" s="617"/>
      <c r="IM4" s="617"/>
      <c r="IN4" s="617"/>
    </row>
    <row r="5" s="366" customFormat="1" ht="23.1" customHeight="1" spans="1:248">
      <c r="A5" s="607"/>
      <c r="B5" s="608"/>
      <c r="C5" s="608"/>
      <c r="D5" s="608"/>
      <c r="E5" s="608"/>
      <c r="F5" s="608"/>
      <c r="G5" s="608"/>
      <c r="H5" s="608"/>
      <c r="I5" s="608"/>
      <c r="J5" s="608" t="s">
        <v>126</v>
      </c>
      <c r="K5" s="608" t="s">
        <v>100</v>
      </c>
      <c r="L5" s="608" t="s">
        <v>101</v>
      </c>
      <c r="M5" s="608"/>
      <c r="N5" s="608"/>
      <c r="O5" s="608"/>
      <c r="P5" s="608"/>
      <c r="Q5" s="608"/>
      <c r="R5" s="608"/>
      <c r="S5" s="608"/>
      <c r="T5" s="608"/>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c r="ES5" s="617"/>
      <c r="ET5" s="617"/>
      <c r="EU5" s="617"/>
      <c r="EV5" s="617"/>
      <c r="EW5" s="617"/>
      <c r="EX5" s="617"/>
      <c r="EY5" s="617"/>
      <c r="EZ5" s="617"/>
      <c r="FA5" s="617"/>
      <c r="FB5" s="617"/>
      <c r="FC5" s="617"/>
      <c r="FD5" s="617"/>
      <c r="FE5" s="617"/>
      <c r="FF5" s="617"/>
      <c r="FG5" s="617"/>
      <c r="FH5" s="617"/>
      <c r="FI5" s="617"/>
      <c r="FJ5" s="617"/>
      <c r="FK5" s="617"/>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7"/>
      <c r="HC5" s="617"/>
      <c r="HD5" s="617"/>
      <c r="HE5" s="617"/>
      <c r="HF5" s="617"/>
      <c r="HG5" s="617"/>
      <c r="HH5" s="617"/>
      <c r="HI5" s="617"/>
      <c r="HJ5" s="617"/>
      <c r="HK5" s="617"/>
      <c r="HL5" s="617"/>
      <c r="HM5" s="617"/>
      <c r="HN5" s="617"/>
      <c r="HO5" s="617"/>
      <c r="HP5" s="617"/>
      <c r="HQ5" s="617"/>
      <c r="HR5" s="617"/>
      <c r="HS5" s="617"/>
      <c r="HT5" s="617"/>
      <c r="HU5" s="617"/>
      <c r="HV5" s="617"/>
      <c r="HW5" s="617"/>
      <c r="HX5" s="617"/>
      <c r="HY5" s="617"/>
      <c r="HZ5" s="617"/>
      <c r="IA5" s="617"/>
      <c r="IB5" s="617"/>
      <c r="IC5" s="617"/>
      <c r="ID5" s="617"/>
      <c r="IE5" s="617"/>
      <c r="IF5" s="617"/>
      <c r="IG5" s="617"/>
      <c r="IH5" s="617"/>
      <c r="II5" s="617"/>
      <c r="IJ5" s="617"/>
      <c r="IK5" s="617"/>
      <c r="IL5" s="617"/>
      <c r="IM5" s="617"/>
      <c r="IN5" s="617"/>
    </row>
    <row r="6" s="366" customFormat="1" ht="19.5" customHeight="1" spans="1:248">
      <c r="A6" s="607"/>
      <c r="B6" s="608"/>
      <c r="C6" s="608"/>
      <c r="D6" s="608"/>
      <c r="E6" s="608"/>
      <c r="F6" s="608"/>
      <c r="G6" s="608"/>
      <c r="H6" s="608"/>
      <c r="I6" s="608"/>
      <c r="J6" s="608"/>
      <c r="K6" s="608"/>
      <c r="L6" s="608"/>
      <c r="M6" s="608"/>
      <c r="N6" s="608"/>
      <c r="O6" s="608" t="s">
        <v>102</v>
      </c>
      <c r="P6" s="608" t="s">
        <v>103</v>
      </c>
      <c r="Q6" s="608"/>
      <c r="R6" s="608"/>
      <c r="S6" s="608"/>
      <c r="T6" s="608"/>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c r="ES6" s="617"/>
      <c r="ET6" s="617"/>
      <c r="EU6" s="617"/>
      <c r="EV6" s="617"/>
      <c r="EW6" s="617"/>
      <c r="EX6" s="617"/>
      <c r="EY6" s="617"/>
      <c r="EZ6" s="617"/>
      <c r="FA6" s="617"/>
      <c r="FB6" s="617"/>
      <c r="FC6" s="617"/>
      <c r="FD6" s="617"/>
      <c r="FE6" s="617"/>
      <c r="FF6" s="617"/>
      <c r="FG6" s="617"/>
      <c r="FH6" s="617"/>
      <c r="FI6" s="617"/>
      <c r="FJ6" s="617"/>
      <c r="FK6" s="617"/>
      <c r="FL6" s="617"/>
      <c r="FM6" s="617"/>
      <c r="FN6" s="617"/>
      <c r="FO6" s="617"/>
      <c r="FP6" s="617"/>
      <c r="FQ6" s="617"/>
      <c r="FR6" s="617"/>
      <c r="FS6" s="617"/>
      <c r="FT6" s="617"/>
      <c r="FU6" s="617"/>
      <c r="FV6" s="617"/>
      <c r="FW6" s="617"/>
      <c r="FX6" s="617"/>
      <c r="FY6" s="617"/>
      <c r="FZ6" s="617"/>
      <c r="GA6" s="617"/>
      <c r="GB6" s="617"/>
      <c r="GC6" s="617"/>
      <c r="GD6" s="617"/>
      <c r="GE6" s="617"/>
      <c r="GF6" s="617"/>
      <c r="GG6" s="617"/>
      <c r="GH6" s="617"/>
      <c r="GI6" s="617"/>
      <c r="GJ6" s="617"/>
      <c r="GK6" s="617"/>
      <c r="GL6" s="617"/>
      <c r="GM6" s="617"/>
      <c r="GN6" s="617"/>
      <c r="GO6" s="617"/>
      <c r="GP6" s="617"/>
      <c r="GQ6" s="617"/>
      <c r="GR6" s="617"/>
      <c r="GS6" s="617"/>
      <c r="GT6" s="617"/>
      <c r="GU6" s="617"/>
      <c r="GV6" s="617"/>
      <c r="GW6" s="617"/>
      <c r="GX6" s="617"/>
      <c r="GY6" s="617"/>
      <c r="GZ6" s="617"/>
      <c r="HA6" s="617"/>
      <c r="HB6" s="617"/>
      <c r="HC6" s="617"/>
      <c r="HD6" s="617"/>
      <c r="HE6" s="617"/>
      <c r="HF6" s="617"/>
      <c r="HG6" s="617"/>
      <c r="HH6" s="617"/>
      <c r="HI6" s="617"/>
      <c r="HJ6" s="617"/>
      <c r="HK6" s="617"/>
      <c r="HL6" s="617"/>
      <c r="HM6" s="617"/>
      <c r="HN6" s="617"/>
      <c r="HO6" s="617"/>
      <c r="HP6" s="617"/>
      <c r="HQ6" s="617"/>
      <c r="HR6" s="617"/>
      <c r="HS6" s="617"/>
      <c r="HT6" s="617"/>
      <c r="HU6" s="617"/>
      <c r="HV6" s="617"/>
      <c r="HW6" s="617"/>
      <c r="HX6" s="617"/>
      <c r="HY6" s="617"/>
      <c r="HZ6" s="617"/>
      <c r="IA6" s="617"/>
      <c r="IB6" s="617"/>
      <c r="IC6" s="617"/>
      <c r="ID6" s="617"/>
      <c r="IE6" s="617"/>
      <c r="IF6" s="617"/>
      <c r="IG6" s="617"/>
      <c r="IH6" s="617"/>
      <c r="II6" s="617"/>
      <c r="IJ6" s="617"/>
      <c r="IK6" s="617"/>
      <c r="IL6" s="617"/>
      <c r="IM6" s="617"/>
      <c r="IN6" s="617"/>
    </row>
    <row r="7" s="366" customFormat="1" ht="39.75" customHeight="1" spans="1:248">
      <c r="A7" s="607"/>
      <c r="B7" s="608"/>
      <c r="C7" s="608"/>
      <c r="D7" s="608"/>
      <c r="E7" s="608"/>
      <c r="F7" s="608"/>
      <c r="G7" s="608"/>
      <c r="H7" s="608"/>
      <c r="I7" s="608"/>
      <c r="J7" s="608"/>
      <c r="K7" s="608"/>
      <c r="L7" s="608"/>
      <c r="M7" s="608"/>
      <c r="N7" s="608"/>
      <c r="O7" s="608"/>
      <c r="P7" s="608"/>
      <c r="Q7" s="608"/>
      <c r="R7" s="608"/>
      <c r="S7" s="608"/>
      <c r="T7" s="608"/>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c r="CZ7" s="617"/>
      <c r="DA7" s="617"/>
      <c r="DB7" s="617"/>
      <c r="DC7" s="617"/>
      <c r="DD7" s="617"/>
      <c r="DE7" s="617"/>
      <c r="DF7" s="617"/>
      <c r="DG7" s="617"/>
      <c r="DH7" s="617"/>
      <c r="DI7" s="617"/>
      <c r="DJ7" s="617"/>
      <c r="DK7" s="617"/>
      <c r="DL7" s="617"/>
      <c r="DM7" s="617"/>
      <c r="DN7" s="617"/>
      <c r="DO7" s="617"/>
      <c r="DP7" s="617"/>
      <c r="DQ7" s="617"/>
      <c r="DR7" s="617"/>
      <c r="DS7" s="617"/>
      <c r="DT7" s="617"/>
      <c r="DU7" s="617"/>
      <c r="DV7" s="617"/>
      <c r="DW7" s="617"/>
      <c r="DX7" s="617"/>
      <c r="DY7" s="617"/>
      <c r="DZ7" s="617"/>
      <c r="EA7" s="617"/>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617"/>
      <c r="FM7" s="617"/>
      <c r="FN7" s="617"/>
      <c r="FO7" s="617"/>
      <c r="FP7" s="617"/>
      <c r="FQ7" s="617"/>
      <c r="FR7" s="617"/>
      <c r="FS7" s="617"/>
      <c r="FT7" s="617"/>
      <c r="FU7" s="617"/>
      <c r="FV7" s="617"/>
      <c r="FW7" s="617"/>
      <c r="FX7" s="617"/>
      <c r="FY7" s="617"/>
      <c r="FZ7" s="617"/>
      <c r="GA7" s="617"/>
      <c r="GB7" s="617"/>
      <c r="GC7" s="617"/>
      <c r="GD7" s="617"/>
      <c r="GE7" s="617"/>
      <c r="GF7" s="617"/>
      <c r="GG7" s="617"/>
      <c r="GH7" s="617"/>
      <c r="GI7" s="617"/>
      <c r="GJ7" s="617"/>
      <c r="GK7" s="617"/>
      <c r="GL7" s="617"/>
      <c r="GM7" s="617"/>
      <c r="GN7" s="617"/>
      <c r="GO7" s="617"/>
      <c r="GP7" s="617"/>
      <c r="GQ7" s="617"/>
      <c r="GR7" s="617"/>
      <c r="GS7" s="617"/>
      <c r="GT7" s="617"/>
      <c r="GU7" s="617"/>
      <c r="GV7" s="617"/>
      <c r="GW7" s="617"/>
      <c r="GX7" s="617"/>
      <c r="GY7" s="617"/>
      <c r="GZ7" s="617"/>
      <c r="HA7" s="617"/>
      <c r="HB7" s="617"/>
      <c r="HC7" s="617"/>
      <c r="HD7" s="617"/>
      <c r="HE7" s="617"/>
      <c r="HF7" s="617"/>
      <c r="HG7" s="617"/>
      <c r="HH7" s="617"/>
      <c r="HI7" s="617"/>
      <c r="HJ7" s="617"/>
      <c r="HK7" s="617"/>
      <c r="HL7" s="617"/>
      <c r="HM7" s="617"/>
      <c r="HN7" s="617"/>
      <c r="HO7" s="617"/>
      <c r="HP7" s="617"/>
      <c r="HQ7" s="617"/>
      <c r="HR7" s="617"/>
      <c r="HS7" s="617"/>
      <c r="HT7" s="617"/>
      <c r="HU7" s="617"/>
      <c r="HV7" s="617"/>
      <c r="HW7" s="617"/>
      <c r="HX7" s="617"/>
      <c r="HY7" s="617"/>
      <c r="HZ7" s="617"/>
      <c r="IA7" s="617"/>
      <c r="IB7" s="617"/>
      <c r="IC7" s="617"/>
      <c r="ID7" s="617"/>
      <c r="IE7" s="617"/>
      <c r="IF7" s="617"/>
      <c r="IG7" s="617"/>
      <c r="IH7" s="617"/>
      <c r="II7" s="617"/>
      <c r="IJ7" s="617"/>
      <c r="IK7" s="617"/>
      <c r="IL7" s="617"/>
      <c r="IM7" s="617"/>
      <c r="IN7" s="617"/>
    </row>
    <row r="8" s="366" customFormat="1" ht="39.75" customHeight="1" spans="1:248">
      <c r="A8" s="607"/>
      <c r="B8" s="608"/>
      <c r="C8" s="608" t="s">
        <v>104</v>
      </c>
      <c r="D8" s="608"/>
      <c r="E8" s="608"/>
      <c r="F8" s="608"/>
      <c r="G8" s="608"/>
      <c r="H8" s="608"/>
      <c r="I8" s="622">
        <f>I9</f>
        <v>4412200</v>
      </c>
      <c r="J8" s="622">
        <f t="shared" ref="J8:Q8" si="0">J9</f>
        <v>4412200</v>
      </c>
      <c r="K8" s="622">
        <f t="shared" si="0"/>
        <v>4412200</v>
      </c>
      <c r="L8" s="622">
        <f t="shared" si="0"/>
        <v>0</v>
      </c>
      <c r="M8" s="622">
        <f t="shared" si="0"/>
        <v>0</v>
      </c>
      <c r="N8" s="622">
        <f t="shared" si="0"/>
        <v>0</v>
      </c>
      <c r="O8" s="622">
        <f t="shared" si="0"/>
        <v>0</v>
      </c>
      <c r="P8" s="622">
        <f t="shared" si="0"/>
        <v>0</v>
      </c>
      <c r="Q8" s="622">
        <f t="shared" si="0"/>
        <v>0</v>
      </c>
      <c r="R8" s="630">
        <v>0</v>
      </c>
      <c r="S8" s="630">
        <v>0</v>
      </c>
      <c r="T8" s="608"/>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c r="CZ8" s="617"/>
      <c r="DA8" s="617"/>
      <c r="DB8" s="617"/>
      <c r="DC8" s="617"/>
      <c r="DD8" s="617"/>
      <c r="DE8" s="617"/>
      <c r="DF8" s="617"/>
      <c r="DG8" s="617"/>
      <c r="DH8" s="617"/>
      <c r="DI8" s="617"/>
      <c r="DJ8" s="617"/>
      <c r="DK8" s="617"/>
      <c r="DL8" s="617"/>
      <c r="DM8" s="617"/>
      <c r="DN8" s="617"/>
      <c r="DO8" s="617"/>
      <c r="DP8" s="617"/>
      <c r="DQ8" s="617"/>
      <c r="DR8" s="617"/>
      <c r="DS8" s="617"/>
      <c r="DT8" s="617"/>
      <c r="DU8" s="617"/>
      <c r="DV8" s="617"/>
      <c r="DW8" s="617"/>
      <c r="DX8" s="617"/>
      <c r="DY8" s="617"/>
      <c r="DZ8" s="617"/>
      <c r="EA8" s="617"/>
      <c r="EB8" s="617"/>
      <c r="EC8" s="617"/>
      <c r="ED8" s="617"/>
      <c r="EE8" s="617"/>
      <c r="EF8" s="617"/>
      <c r="EG8" s="617"/>
      <c r="EH8" s="617"/>
      <c r="EI8" s="617"/>
      <c r="EJ8" s="617"/>
      <c r="EK8" s="617"/>
      <c r="EL8" s="617"/>
      <c r="EM8" s="617"/>
      <c r="EN8" s="617"/>
      <c r="EO8" s="617"/>
      <c r="EP8" s="617"/>
      <c r="EQ8" s="617"/>
      <c r="ER8" s="617"/>
      <c r="ES8" s="617"/>
      <c r="ET8" s="617"/>
      <c r="EU8" s="617"/>
      <c r="EV8" s="617"/>
      <c r="EW8" s="617"/>
      <c r="EX8" s="617"/>
      <c r="EY8" s="617"/>
      <c r="EZ8" s="617"/>
      <c r="FA8" s="617"/>
      <c r="FB8" s="617"/>
      <c r="FC8" s="617"/>
      <c r="FD8" s="617"/>
      <c r="FE8" s="617"/>
      <c r="FF8" s="617"/>
      <c r="FG8" s="617"/>
      <c r="FH8" s="617"/>
      <c r="FI8" s="617"/>
      <c r="FJ8" s="617"/>
      <c r="FK8" s="617"/>
      <c r="FL8" s="617"/>
      <c r="FM8" s="617"/>
      <c r="FN8" s="617"/>
      <c r="FO8" s="617"/>
      <c r="FP8" s="617"/>
      <c r="FQ8" s="617"/>
      <c r="FR8" s="617"/>
      <c r="FS8" s="617"/>
      <c r="FT8" s="617"/>
      <c r="FU8" s="617"/>
      <c r="FV8" s="617"/>
      <c r="FW8" s="617"/>
      <c r="FX8" s="617"/>
      <c r="FY8" s="617"/>
      <c r="FZ8" s="617"/>
      <c r="GA8" s="617"/>
      <c r="GB8" s="617"/>
      <c r="GC8" s="617"/>
      <c r="GD8" s="617"/>
      <c r="GE8" s="617"/>
      <c r="GF8" s="617"/>
      <c r="GG8" s="617"/>
      <c r="GH8" s="617"/>
      <c r="GI8" s="617"/>
      <c r="GJ8" s="617"/>
      <c r="GK8" s="617"/>
      <c r="GL8" s="617"/>
      <c r="GM8" s="617"/>
      <c r="GN8" s="617"/>
      <c r="GO8" s="617"/>
      <c r="GP8" s="617"/>
      <c r="GQ8" s="617"/>
      <c r="GR8" s="617"/>
      <c r="GS8" s="617"/>
      <c r="GT8" s="617"/>
      <c r="GU8" s="617"/>
      <c r="GV8" s="617"/>
      <c r="GW8" s="617"/>
      <c r="GX8" s="617"/>
      <c r="GY8" s="617"/>
      <c r="GZ8" s="617"/>
      <c r="HA8" s="617"/>
      <c r="HB8" s="617"/>
      <c r="HC8" s="617"/>
      <c r="HD8" s="617"/>
      <c r="HE8" s="617"/>
      <c r="HF8" s="617"/>
      <c r="HG8" s="617"/>
      <c r="HH8" s="617"/>
      <c r="HI8" s="617"/>
      <c r="HJ8" s="617"/>
      <c r="HK8" s="617"/>
      <c r="HL8" s="617"/>
      <c r="HM8" s="617"/>
      <c r="HN8" s="617"/>
      <c r="HO8" s="617"/>
      <c r="HP8" s="617"/>
      <c r="HQ8" s="617"/>
      <c r="HR8" s="617"/>
      <c r="HS8" s="617"/>
      <c r="HT8" s="617"/>
      <c r="HU8" s="617"/>
      <c r="HV8" s="617"/>
      <c r="HW8" s="617"/>
      <c r="HX8" s="617"/>
      <c r="HY8" s="617"/>
      <c r="HZ8" s="617"/>
      <c r="IA8" s="617"/>
      <c r="IB8" s="617"/>
      <c r="IC8" s="617"/>
      <c r="ID8" s="617"/>
      <c r="IE8" s="617"/>
      <c r="IF8" s="617"/>
      <c r="IG8" s="617"/>
      <c r="IH8" s="617"/>
      <c r="II8" s="617"/>
      <c r="IJ8" s="617"/>
      <c r="IK8" s="617"/>
      <c r="IL8" s="617"/>
      <c r="IM8" s="617"/>
      <c r="IN8" s="617"/>
    </row>
    <row r="9" s="1" customFormat="1" ht="27.75" customHeight="1" spans="1:247">
      <c r="A9" s="609">
        <v>1</v>
      </c>
      <c r="B9" s="431" t="s">
        <v>105</v>
      </c>
      <c r="C9" s="431" t="s">
        <v>106</v>
      </c>
      <c r="D9" s="610"/>
      <c r="E9" s="610"/>
      <c r="F9" s="610"/>
      <c r="G9" s="611">
        <v>0</v>
      </c>
      <c r="H9" s="610"/>
      <c r="I9" s="622">
        <f>I10+I13+I22+I32+I36+I52</f>
        <v>4412200</v>
      </c>
      <c r="J9" s="622">
        <f t="shared" ref="J9:R9" si="1">J10+J13+J22+J32+J36+J52</f>
        <v>4412200</v>
      </c>
      <c r="K9" s="622">
        <f t="shared" si="1"/>
        <v>4412200</v>
      </c>
      <c r="L9" s="622">
        <f t="shared" si="1"/>
        <v>0</v>
      </c>
      <c r="M9" s="622">
        <f t="shared" si="1"/>
        <v>0</v>
      </c>
      <c r="N9" s="622">
        <f t="shared" si="1"/>
        <v>0</v>
      </c>
      <c r="O9" s="622">
        <f t="shared" si="1"/>
        <v>0</v>
      </c>
      <c r="P9" s="622">
        <f t="shared" si="1"/>
        <v>0</v>
      </c>
      <c r="Q9" s="622">
        <f t="shared" si="1"/>
        <v>0</v>
      </c>
      <c r="R9" s="622">
        <f t="shared" si="1"/>
        <v>0</v>
      </c>
      <c r="S9" s="630">
        <v>0</v>
      </c>
      <c r="T9" s="458"/>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c r="CZ9" s="617"/>
      <c r="DA9" s="617"/>
      <c r="DB9" s="617"/>
      <c r="DC9" s="617"/>
      <c r="DD9" s="617"/>
      <c r="DE9" s="617"/>
      <c r="DF9" s="617"/>
      <c r="DG9" s="617"/>
      <c r="DH9" s="617"/>
      <c r="DI9" s="617"/>
      <c r="DJ9" s="617"/>
      <c r="DK9" s="617"/>
      <c r="DL9" s="617"/>
      <c r="DM9" s="617"/>
      <c r="DN9" s="617"/>
      <c r="DO9" s="617"/>
      <c r="DP9" s="617"/>
      <c r="DQ9" s="617"/>
      <c r="DR9" s="617"/>
      <c r="DS9" s="617"/>
      <c r="DT9" s="617"/>
      <c r="DU9" s="617"/>
      <c r="DV9" s="617"/>
      <c r="DW9" s="617"/>
      <c r="DX9" s="617"/>
      <c r="DY9" s="617"/>
      <c r="DZ9" s="617"/>
      <c r="EA9" s="617"/>
      <c r="EB9" s="617"/>
      <c r="EC9" s="617"/>
      <c r="ED9" s="617"/>
      <c r="EE9" s="617"/>
      <c r="EF9" s="617"/>
      <c r="EG9" s="617"/>
      <c r="EH9" s="617"/>
      <c r="EI9" s="617"/>
      <c r="EJ9" s="617"/>
      <c r="EK9" s="617"/>
      <c r="EL9" s="617"/>
      <c r="EM9" s="617"/>
      <c r="EN9" s="617"/>
      <c r="EO9" s="617"/>
      <c r="EP9" s="617"/>
      <c r="EQ9" s="617"/>
      <c r="ER9" s="617"/>
      <c r="ES9" s="617"/>
      <c r="ET9" s="617"/>
      <c r="EU9" s="617"/>
      <c r="EV9" s="617"/>
      <c r="EW9" s="617"/>
      <c r="EX9" s="617"/>
      <c r="EY9" s="617"/>
      <c r="EZ9" s="617"/>
      <c r="FA9" s="617"/>
      <c r="FB9" s="617"/>
      <c r="FC9" s="617"/>
      <c r="FD9" s="617"/>
      <c r="FE9" s="617"/>
      <c r="FF9" s="617"/>
      <c r="FG9" s="617"/>
      <c r="FH9" s="617"/>
      <c r="FI9" s="617"/>
      <c r="FJ9" s="617"/>
      <c r="FK9" s="617"/>
      <c r="FL9" s="617"/>
      <c r="FM9" s="617"/>
      <c r="FN9" s="617"/>
      <c r="FO9" s="617"/>
      <c r="FP9" s="617"/>
      <c r="FQ9" s="617"/>
      <c r="FR9" s="617"/>
      <c r="FS9" s="617"/>
      <c r="FT9" s="617"/>
      <c r="FU9" s="617"/>
      <c r="FV9" s="617"/>
      <c r="FW9" s="617"/>
      <c r="FX9" s="617"/>
      <c r="FY9" s="617"/>
      <c r="FZ9" s="617"/>
      <c r="GA9" s="617"/>
      <c r="GB9" s="617"/>
      <c r="GC9" s="617"/>
      <c r="GD9" s="617"/>
      <c r="GE9" s="617"/>
      <c r="GF9" s="617"/>
      <c r="GG9" s="617"/>
      <c r="GH9" s="617"/>
      <c r="GI9" s="617"/>
      <c r="GJ9" s="617"/>
      <c r="GK9" s="617"/>
      <c r="GL9" s="617"/>
      <c r="GM9" s="617"/>
      <c r="GN9" s="617"/>
      <c r="GO9" s="617"/>
      <c r="GP9" s="617"/>
      <c r="GQ9" s="617"/>
      <c r="GR9" s="617"/>
      <c r="GS9" s="617"/>
      <c r="GT9" s="617"/>
      <c r="GU9" s="617"/>
      <c r="GV9" s="617"/>
      <c r="GW9" s="617"/>
      <c r="GX9" s="617"/>
      <c r="GY9" s="617"/>
      <c r="GZ9" s="617"/>
      <c r="HA9" s="617"/>
      <c r="HB9" s="617"/>
      <c r="HC9" s="617"/>
      <c r="HD9" s="617"/>
      <c r="HE9" s="617"/>
      <c r="HF9" s="617"/>
      <c r="HG9" s="617"/>
      <c r="HH9" s="617"/>
      <c r="HI9" s="617"/>
      <c r="HJ9" s="617"/>
      <c r="HK9" s="617"/>
      <c r="HL9" s="617"/>
      <c r="HM9" s="617"/>
      <c r="HN9" s="617"/>
      <c r="HO9" s="617"/>
      <c r="HP9" s="617"/>
      <c r="HQ9" s="617"/>
      <c r="HR9" s="617"/>
      <c r="HS9" s="617"/>
      <c r="HT9" s="617"/>
      <c r="HU9" s="617"/>
      <c r="HV9" s="617"/>
      <c r="HW9" s="617"/>
      <c r="HX9" s="617"/>
      <c r="HY9" s="617"/>
      <c r="HZ9" s="617"/>
      <c r="IA9" s="617"/>
      <c r="IB9" s="617"/>
      <c r="IC9" s="617"/>
      <c r="ID9" s="617"/>
      <c r="IE9" s="617"/>
      <c r="IF9" s="617"/>
      <c r="IG9" s="617"/>
      <c r="IH9" s="617"/>
      <c r="II9" s="617"/>
      <c r="IJ9" s="617"/>
      <c r="IK9" s="617"/>
      <c r="IL9" s="617"/>
      <c r="IM9" s="617"/>
    </row>
    <row r="10" customFormat="1" ht="27.75" customHeight="1" spans="1:20">
      <c r="A10" s="612">
        <v>2</v>
      </c>
      <c r="B10" s="431" t="s">
        <v>107</v>
      </c>
      <c r="C10" s="431" t="s">
        <v>108</v>
      </c>
      <c r="D10" s="610"/>
      <c r="E10" s="610"/>
      <c r="F10" s="610"/>
      <c r="G10" s="611">
        <v>0</v>
      </c>
      <c r="H10" s="610"/>
      <c r="I10" s="622">
        <f>I11+I12</f>
        <v>2750000</v>
      </c>
      <c r="J10" s="622">
        <f>J11+J12</f>
        <v>2750000</v>
      </c>
      <c r="K10" s="622">
        <f>K11+K12</f>
        <v>2750000</v>
      </c>
      <c r="L10" s="623"/>
      <c r="M10" s="623"/>
      <c r="N10" s="623"/>
      <c r="O10" s="622">
        <v>0</v>
      </c>
      <c r="P10" s="624">
        <v>0</v>
      </c>
      <c r="Q10" s="630">
        <v>0</v>
      </c>
      <c r="R10" s="630">
        <v>0</v>
      </c>
      <c r="S10" s="630">
        <v>0</v>
      </c>
      <c r="T10" s="631"/>
    </row>
    <row r="11" ht="27.75" customHeight="1" spans="1:247">
      <c r="A11" s="609">
        <v>3</v>
      </c>
      <c r="B11" s="431"/>
      <c r="C11" s="431"/>
      <c r="D11" s="610" t="s">
        <v>470</v>
      </c>
      <c r="E11" s="610" t="s">
        <v>471</v>
      </c>
      <c r="F11" s="610"/>
      <c r="G11" s="611">
        <v>0</v>
      </c>
      <c r="H11" s="610"/>
      <c r="I11" s="622">
        <v>750000</v>
      </c>
      <c r="J11" s="622">
        <v>750000</v>
      </c>
      <c r="K11" s="622">
        <v>750000</v>
      </c>
      <c r="L11" s="623"/>
      <c r="M11" s="623"/>
      <c r="N11" s="623"/>
      <c r="O11" s="622">
        <v>0</v>
      </c>
      <c r="P11" s="624">
        <v>0</v>
      </c>
      <c r="Q11" s="630">
        <v>0</v>
      </c>
      <c r="R11" s="630">
        <v>0</v>
      </c>
      <c r="S11" s="630">
        <v>0</v>
      </c>
      <c r="T11" s="458"/>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7"/>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c r="ES11" s="617"/>
      <c r="ET11" s="617"/>
      <c r="EU11" s="617"/>
      <c r="EV11" s="617"/>
      <c r="EW11" s="617"/>
      <c r="EX11" s="617"/>
      <c r="EY11" s="617"/>
      <c r="EZ11" s="617"/>
      <c r="FA11" s="617"/>
      <c r="FB11" s="617"/>
      <c r="FC11" s="617"/>
      <c r="FD11" s="617"/>
      <c r="FE11" s="617"/>
      <c r="FF11" s="617"/>
      <c r="FG11" s="617"/>
      <c r="FH11" s="617"/>
      <c r="FI11" s="617"/>
      <c r="FJ11" s="617"/>
      <c r="FK11" s="617"/>
      <c r="FL11" s="617"/>
      <c r="FM11" s="617"/>
      <c r="FN11" s="617"/>
      <c r="FO11" s="617"/>
      <c r="FP11" s="617"/>
      <c r="FQ11" s="617"/>
      <c r="FR11" s="617"/>
      <c r="FS11" s="617"/>
      <c r="FT11" s="617"/>
      <c r="FU11" s="617"/>
      <c r="FV11" s="617"/>
      <c r="FW11" s="617"/>
      <c r="FX11" s="617"/>
      <c r="FY11" s="617"/>
      <c r="FZ11" s="617"/>
      <c r="GA11" s="617"/>
      <c r="GB11" s="617"/>
      <c r="GC11" s="617"/>
      <c r="GD11" s="617"/>
      <c r="GE11" s="617"/>
      <c r="GF11" s="617"/>
      <c r="GG11" s="617"/>
      <c r="GH11" s="617"/>
      <c r="GI11" s="617"/>
      <c r="GJ11" s="617"/>
      <c r="GK11" s="617"/>
      <c r="GL11" s="617"/>
      <c r="GM11" s="617"/>
      <c r="GN11" s="617"/>
      <c r="GO11" s="617"/>
      <c r="GP11" s="617"/>
      <c r="GQ11" s="617"/>
      <c r="GR11" s="617"/>
      <c r="GS11" s="617"/>
      <c r="GT11" s="617"/>
      <c r="GU11" s="617"/>
      <c r="GV11" s="617"/>
      <c r="GW11" s="617"/>
      <c r="GX11" s="617"/>
      <c r="GY11" s="617"/>
      <c r="GZ11" s="617"/>
      <c r="HA11" s="617"/>
      <c r="HB11" s="617"/>
      <c r="HC11" s="617"/>
      <c r="HD11" s="617"/>
      <c r="HE11" s="617"/>
      <c r="HF11" s="617"/>
      <c r="HG11" s="617"/>
      <c r="HH11" s="617"/>
      <c r="HI11" s="617"/>
      <c r="HJ11" s="617"/>
      <c r="HK11" s="617"/>
      <c r="HL11" s="617"/>
      <c r="HM11" s="617"/>
      <c r="HN11" s="617"/>
      <c r="HO11" s="617"/>
      <c r="HP11" s="617"/>
      <c r="HQ11" s="617"/>
      <c r="HR11" s="617"/>
      <c r="HS11" s="617"/>
      <c r="HT11" s="617"/>
      <c r="HU11" s="617"/>
      <c r="HV11" s="617"/>
      <c r="HW11" s="617"/>
      <c r="HX11" s="617"/>
      <c r="HY11" s="617"/>
      <c r="HZ11" s="617"/>
      <c r="IA11" s="617"/>
      <c r="IB11" s="617"/>
      <c r="IC11" s="617"/>
      <c r="ID11" s="617"/>
      <c r="IE11" s="617"/>
      <c r="IF11" s="617"/>
      <c r="IG11" s="617"/>
      <c r="IH11" s="617"/>
      <c r="II11" s="617"/>
      <c r="IJ11" s="617"/>
      <c r="IK11" s="617"/>
      <c r="IL11" s="617"/>
      <c r="IM11" s="617"/>
    </row>
    <row r="12" ht="27.75" customHeight="1" spans="1:247">
      <c r="A12" s="612">
        <v>6</v>
      </c>
      <c r="B12" s="431"/>
      <c r="C12" s="431"/>
      <c r="D12" s="610" t="s">
        <v>472</v>
      </c>
      <c r="E12" s="610" t="s">
        <v>473</v>
      </c>
      <c r="F12" s="610"/>
      <c r="G12" s="611">
        <v>0</v>
      </c>
      <c r="H12" s="610"/>
      <c r="I12" s="622">
        <v>2000000</v>
      </c>
      <c r="J12" s="622">
        <v>2000000</v>
      </c>
      <c r="K12" s="622">
        <v>2000000</v>
      </c>
      <c r="L12" s="623"/>
      <c r="M12" s="623"/>
      <c r="N12" s="623"/>
      <c r="O12" s="622">
        <v>0</v>
      </c>
      <c r="P12" s="624">
        <v>0</v>
      </c>
      <c r="Q12" s="630">
        <v>0</v>
      </c>
      <c r="R12" s="630">
        <v>0</v>
      </c>
      <c r="S12" s="630">
        <v>0</v>
      </c>
      <c r="T12" s="458"/>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c r="DA12" s="617"/>
      <c r="DB12" s="617"/>
      <c r="DC12" s="617"/>
      <c r="DD12" s="617"/>
      <c r="DE12" s="617"/>
      <c r="DF12" s="617"/>
      <c r="DG12" s="617"/>
      <c r="DH12" s="617"/>
      <c r="DI12" s="617"/>
      <c r="DJ12" s="617"/>
      <c r="DK12" s="617"/>
      <c r="DL12" s="617"/>
      <c r="DM12" s="617"/>
      <c r="DN12" s="617"/>
      <c r="DO12" s="617"/>
      <c r="DP12" s="617"/>
      <c r="DQ12" s="617"/>
      <c r="DR12" s="617"/>
      <c r="DS12" s="617"/>
      <c r="DT12" s="617"/>
      <c r="DU12" s="617"/>
      <c r="DV12" s="617"/>
      <c r="DW12" s="617"/>
      <c r="DX12" s="617"/>
      <c r="DY12" s="617"/>
      <c r="DZ12" s="617"/>
      <c r="EA12" s="617"/>
      <c r="EB12" s="617"/>
      <c r="EC12" s="617"/>
      <c r="ED12" s="617"/>
      <c r="EE12" s="617"/>
      <c r="EF12" s="617"/>
      <c r="EG12" s="617"/>
      <c r="EH12" s="617"/>
      <c r="EI12" s="617"/>
      <c r="EJ12" s="617"/>
      <c r="EK12" s="617"/>
      <c r="EL12" s="617"/>
      <c r="EM12" s="617"/>
      <c r="EN12" s="617"/>
      <c r="EO12" s="617"/>
      <c r="EP12" s="617"/>
      <c r="EQ12" s="617"/>
      <c r="ER12" s="617"/>
      <c r="ES12" s="617"/>
      <c r="ET12" s="617"/>
      <c r="EU12" s="617"/>
      <c r="EV12" s="617"/>
      <c r="EW12" s="617"/>
      <c r="EX12" s="617"/>
      <c r="EY12" s="617"/>
      <c r="EZ12" s="617"/>
      <c r="FA12" s="617"/>
      <c r="FB12" s="617"/>
      <c r="FC12" s="617"/>
      <c r="FD12" s="617"/>
      <c r="FE12" s="617"/>
      <c r="FF12" s="617"/>
      <c r="FG12" s="617"/>
      <c r="FH12" s="617"/>
      <c r="FI12" s="617"/>
      <c r="FJ12" s="617"/>
      <c r="FK12" s="617"/>
      <c r="FL12" s="617"/>
      <c r="FM12" s="617"/>
      <c r="FN12" s="617"/>
      <c r="FO12" s="617"/>
      <c r="FP12" s="617"/>
      <c r="FQ12" s="617"/>
      <c r="FR12" s="617"/>
      <c r="FS12" s="617"/>
      <c r="FT12" s="617"/>
      <c r="FU12" s="617"/>
      <c r="FV12" s="617"/>
      <c r="FW12" s="617"/>
      <c r="FX12" s="617"/>
      <c r="FY12" s="617"/>
      <c r="FZ12" s="617"/>
      <c r="GA12" s="617"/>
      <c r="GB12" s="617"/>
      <c r="GC12" s="617"/>
      <c r="GD12" s="617"/>
      <c r="GE12" s="617"/>
      <c r="GF12" s="617"/>
      <c r="GG12" s="617"/>
      <c r="GH12" s="617"/>
      <c r="GI12" s="617"/>
      <c r="GJ12" s="617"/>
      <c r="GK12" s="617"/>
      <c r="GL12" s="617"/>
      <c r="GM12" s="617"/>
      <c r="GN12" s="617"/>
      <c r="GO12" s="617"/>
      <c r="GP12" s="617"/>
      <c r="GQ12" s="617"/>
      <c r="GR12" s="617"/>
      <c r="GS12" s="617"/>
      <c r="GT12" s="617"/>
      <c r="GU12" s="617"/>
      <c r="GV12" s="617"/>
      <c r="GW12" s="617"/>
      <c r="GX12" s="617"/>
      <c r="GY12" s="617"/>
      <c r="GZ12" s="617"/>
      <c r="HA12" s="617"/>
      <c r="HB12" s="617"/>
      <c r="HC12" s="617"/>
      <c r="HD12" s="617"/>
      <c r="HE12" s="617"/>
      <c r="HF12" s="617"/>
      <c r="HG12" s="617"/>
      <c r="HH12" s="617"/>
      <c r="HI12" s="617"/>
      <c r="HJ12" s="617"/>
      <c r="HK12" s="617"/>
      <c r="HL12" s="617"/>
      <c r="HM12" s="617"/>
      <c r="HN12" s="617"/>
      <c r="HO12" s="617"/>
      <c r="HP12" s="617"/>
      <c r="HQ12" s="617"/>
      <c r="HR12" s="617"/>
      <c r="HS12" s="617"/>
      <c r="HT12" s="617"/>
      <c r="HU12" s="617"/>
      <c r="HV12" s="617"/>
      <c r="HW12" s="617"/>
      <c r="HX12" s="617"/>
      <c r="HY12" s="617"/>
      <c r="HZ12" s="617"/>
      <c r="IA12" s="617"/>
      <c r="IB12" s="617"/>
      <c r="IC12" s="617"/>
      <c r="ID12" s="617"/>
      <c r="IE12" s="617"/>
      <c r="IF12" s="617"/>
      <c r="IG12" s="617"/>
      <c r="IH12" s="617"/>
      <c r="II12" s="617"/>
      <c r="IJ12" s="617"/>
      <c r="IK12" s="617"/>
      <c r="IL12" s="617"/>
      <c r="IM12" s="617"/>
    </row>
    <row r="13" customFormat="1" ht="27.75" customHeight="1" spans="1:20">
      <c r="A13" s="612">
        <v>10</v>
      </c>
      <c r="B13" s="431" t="s">
        <v>109</v>
      </c>
      <c r="C13" s="431" t="s">
        <v>110</v>
      </c>
      <c r="D13" s="610"/>
      <c r="E13" s="610"/>
      <c r="F13" s="610"/>
      <c r="G13" s="611">
        <f t="shared" ref="G13:S13" si="2">SUM(G14:G21)</f>
        <v>119</v>
      </c>
      <c r="H13" s="610"/>
      <c r="I13" s="622">
        <f t="shared" si="2"/>
        <v>579100</v>
      </c>
      <c r="J13" s="622">
        <f t="shared" si="2"/>
        <v>579100</v>
      </c>
      <c r="K13" s="622">
        <f t="shared" si="2"/>
        <v>579100</v>
      </c>
      <c r="L13" s="622">
        <f t="shared" si="2"/>
        <v>0</v>
      </c>
      <c r="M13" s="622">
        <f t="shared" si="2"/>
        <v>0</v>
      </c>
      <c r="N13" s="622">
        <f t="shared" si="2"/>
        <v>0</v>
      </c>
      <c r="O13" s="622">
        <f t="shared" si="2"/>
        <v>0</v>
      </c>
      <c r="P13" s="624">
        <f t="shared" si="2"/>
        <v>0</v>
      </c>
      <c r="Q13" s="630">
        <f t="shared" si="2"/>
        <v>0</v>
      </c>
      <c r="R13" s="630">
        <f t="shared" si="2"/>
        <v>0</v>
      </c>
      <c r="S13" s="630">
        <f t="shared" si="2"/>
        <v>0</v>
      </c>
      <c r="T13" s="631"/>
    </row>
    <row r="14" ht="27.75" customHeight="1" spans="1:247">
      <c r="A14" s="609">
        <v>11</v>
      </c>
      <c r="B14" s="431"/>
      <c r="C14" s="431"/>
      <c r="D14" s="610" t="s">
        <v>474</v>
      </c>
      <c r="E14" s="610" t="s">
        <v>475</v>
      </c>
      <c r="F14" s="610" t="s">
        <v>476</v>
      </c>
      <c r="G14" s="611">
        <v>2</v>
      </c>
      <c r="H14" s="610" t="s">
        <v>477</v>
      </c>
      <c r="I14" s="622">
        <v>8000</v>
      </c>
      <c r="J14" s="622">
        <v>8000</v>
      </c>
      <c r="K14" s="622">
        <v>8000</v>
      </c>
      <c r="L14" s="622">
        <v>0</v>
      </c>
      <c r="M14" s="622">
        <v>0</v>
      </c>
      <c r="N14" s="622">
        <v>0</v>
      </c>
      <c r="O14" s="622">
        <v>0</v>
      </c>
      <c r="P14" s="624">
        <v>0</v>
      </c>
      <c r="Q14" s="630">
        <v>0</v>
      </c>
      <c r="R14" s="630">
        <v>0</v>
      </c>
      <c r="S14" s="630">
        <v>0</v>
      </c>
      <c r="T14" s="458"/>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c r="CZ14" s="617"/>
      <c r="DA14" s="617"/>
      <c r="DB14" s="617"/>
      <c r="DC14" s="617"/>
      <c r="DD14" s="617"/>
      <c r="DE14" s="617"/>
      <c r="DF14" s="617"/>
      <c r="DG14" s="617"/>
      <c r="DH14" s="617"/>
      <c r="DI14" s="617"/>
      <c r="DJ14" s="617"/>
      <c r="DK14" s="617"/>
      <c r="DL14" s="617"/>
      <c r="DM14" s="617"/>
      <c r="DN14" s="617"/>
      <c r="DO14" s="617"/>
      <c r="DP14" s="617"/>
      <c r="DQ14" s="617"/>
      <c r="DR14" s="617"/>
      <c r="DS14" s="617"/>
      <c r="DT14" s="617"/>
      <c r="DU14" s="617"/>
      <c r="DV14" s="617"/>
      <c r="DW14" s="617"/>
      <c r="DX14" s="617"/>
      <c r="DY14" s="617"/>
      <c r="DZ14" s="617"/>
      <c r="EA14" s="617"/>
      <c r="EB14" s="617"/>
      <c r="EC14" s="617"/>
      <c r="ED14" s="617"/>
      <c r="EE14" s="617"/>
      <c r="EF14" s="617"/>
      <c r="EG14" s="617"/>
      <c r="EH14" s="617"/>
      <c r="EI14" s="617"/>
      <c r="EJ14" s="617"/>
      <c r="EK14" s="617"/>
      <c r="EL14" s="617"/>
      <c r="EM14" s="617"/>
      <c r="EN14" s="617"/>
      <c r="EO14" s="617"/>
      <c r="EP14" s="617"/>
      <c r="EQ14" s="617"/>
      <c r="ER14" s="617"/>
      <c r="ES14" s="617"/>
      <c r="ET14" s="617"/>
      <c r="EU14" s="617"/>
      <c r="EV14" s="617"/>
      <c r="EW14" s="617"/>
      <c r="EX14" s="617"/>
      <c r="EY14" s="617"/>
      <c r="EZ14" s="617"/>
      <c r="FA14" s="617"/>
      <c r="FB14" s="617"/>
      <c r="FC14" s="617"/>
      <c r="FD14" s="617"/>
      <c r="FE14" s="617"/>
      <c r="FF14" s="617"/>
      <c r="FG14" s="617"/>
      <c r="FH14" s="617"/>
      <c r="FI14" s="617"/>
      <c r="FJ14" s="617"/>
      <c r="FK14" s="617"/>
      <c r="FL14" s="617"/>
      <c r="FM14" s="617"/>
      <c r="FN14" s="617"/>
      <c r="FO14" s="617"/>
      <c r="FP14" s="617"/>
      <c r="FQ14" s="617"/>
      <c r="FR14" s="617"/>
      <c r="FS14" s="617"/>
      <c r="FT14" s="617"/>
      <c r="FU14" s="617"/>
      <c r="FV14" s="617"/>
      <c r="FW14" s="617"/>
      <c r="FX14" s="617"/>
      <c r="FY14" s="617"/>
      <c r="FZ14" s="617"/>
      <c r="GA14" s="617"/>
      <c r="GB14" s="617"/>
      <c r="GC14" s="617"/>
      <c r="GD14" s="617"/>
      <c r="GE14" s="617"/>
      <c r="GF14" s="617"/>
      <c r="GG14" s="617"/>
      <c r="GH14" s="617"/>
      <c r="GI14" s="617"/>
      <c r="GJ14" s="617"/>
      <c r="GK14" s="617"/>
      <c r="GL14" s="617"/>
      <c r="GM14" s="617"/>
      <c r="GN14" s="617"/>
      <c r="GO14" s="617"/>
      <c r="GP14" s="617"/>
      <c r="GQ14" s="617"/>
      <c r="GR14" s="617"/>
      <c r="GS14" s="617"/>
      <c r="GT14" s="617"/>
      <c r="GU14" s="617"/>
      <c r="GV14" s="617"/>
      <c r="GW14" s="617"/>
      <c r="GX14" s="617"/>
      <c r="GY14" s="617"/>
      <c r="GZ14" s="617"/>
      <c r="HA14" s="617"/>
      <c r="HB14" s="617"/>
      <c r="HC14" s="617"/>
      <c r="HD14" s="617"/>
      <c r="HE14" s="617"/>
      <c r="HF14" s="617"/>
      <c r="HG14" s="617"/>
      <c r="HH14" s="617"/>
      <c r="HI14" s="617"/>
      <c r="HJ14" s="617"/>
      <c r="HK14" s="617"/>
      <c r="HL14" s="617"/>
      <c r="HM14" s="617"/>
      <c r="HN14" s="617"/>
      <c r="HO14" s="617"/>
      <c r="HP14" s="617"/>
      <c r="HQ14" s="617"/>
      <c r="HR14" s="617"/>
      <c r="HS14" s="617"/>
      <c r="HT14" s="617"/>
      <c r="HU14" s="617"/>
      <c r="HV14" s="617"/>
      <c r="HW14" s="617"/>
      <c r="HX14" s="617"/>
      <c r="HY14" s="617"/>
      <c r="HZ14" s="617"/>
      <c r="IA14" s="617"/>
      <c r="IB14" s="617"/>
      <c r="IC14" s="617"/>
      <c r="ID14" s="617"/>
      <c r="IE14" s="617"/>
      <c r="IF14" s="617"/>
      <c r="IG14" s="617"/>
      <c r="IH14" s="617"/>
      <c r="II14" s="617"/>
      <c r="IJ14" s="617"/>
      <c r="IK14" s="617"/>
      <c r="IL14" s="617"/>
      <c r="IM14" s="617"/>
    </row>
    <row r="15" ht="27.75" customHeight="1" spans="1:247">
      <c r="A15" s="612">
        <v>12</v>
      </c>
      <c r="B15" s="431"/>
      <c r="C15" s="431"/>
      <c r="D15" s="610" t="s">
        <v>474</v>
      </c>
      <c r="E15" s="610" t="s">
        <v>478</v>
      </c>
      <c r="F15" s="610" t="s">
        <v>476</v>
      </c>
      <c r="G15" s="611">
        <v>2</v>
      </c>
      <c r="H15" s="610" t="s">
        <v>477</v>
      </c>
      <c r="I15" s="622">
        <v>6600</v>
      </c>
      <c r="J15" s="622">
        <v>6600</v>
      </c>
      <c r="K15" s="622">
        <v>6600</v>
      </c>
      <c r="L15" s="622">
        <v>0</v>
      </c>
      <c r="M15" s="622">
        <v>0</v>
      </c>
      <c r="N15" s="622">
        <v>0</v>
      </c>
      <c r="O15" s="622">
        <v>0</v>
      </c>
      <c r="P15" s="624">
        <v>0</v>
      </c>
      <c r="Q15" s="630">
        <v>0</v>
      </c>
      <c r="R15" s="630">
        <v>0</v>
      </c>
      <c r="S15" s="630">
        <v>0</v>
      </c>
      <c r="T15" s="458"/>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c r="CZ15" s="617"/>
      <c r="DA15" s="617"/>
      <c r="DB15" s="617"/>
      <c r="DC15" s="617"/>
      <c r="DD15" s="617"/>
      <c r="DE15" s="617"/>
      <c r="DF15" s="617"/>
      <c r="DG15" s="617"/>
      <c r="DH15" s="617"/>
      <c r="DI15" s="617"/>
      <c r="DJ15" s="617"/>
      <c r="DK15" s="617"/>
      <c r="DL15" s="617"/>
      <c r="DM15" s="617"/>
      <c r="DN15" s="617"/>
      <c r="DO15" s="617"/>
      <c r="DP15" s="617"/>
      <c r="DQ15" s="617"/>
      <c r="DR15" s="617"/>
      <c r="DS15" s="617"/>
      <c r="DT15" s="617"/>
      <c r="DU15" s="617"/>
      <c r="DV15" s="617"/>
      <c r="DW15" s="617"/>
      <c r="DX15" s="617"/>
      <c r="DY15" s="617"/>
      <c r="DZ15" s="617"/>
      <c r="EA15" s="617"/>
      <c r="EB15" s="617"/>
      <c r="EC15" s="617"/>
      <c r="ED15" s="617"/>
      <c r="EE15" s="617"/>
      <c r="EF15" s="617"/>
      <c r="EG15" s="617"/>
      <c r="EH15" s="617"/>
      <c r="EI15" s="617"/>
      <c r="EJ15" s="617"/>
      <c r="EK15" s="617"/>
      <c r="EL15" s="617"/>
      <c r="EM15" s="617"/>
      <c r="EN15" s="617"/>
      <c r="EO15" s="617"/>
      <c r="EP15" s="617"/>
      <c r="EQ15" s="617"/>
      <c r="ER15" s="617"/>
      <c r="ES15" s="617"/>
      <c r="ET15" s="617"/>
      <c r="EU15" s="617"/>
      <c r="EV15" s="617"/>
      <c r="EW15" s="617"/>
      <c r="EX15" s="617"/>
      <c r="EY15" s="617"/>
      <c r="EZ15" s="617"/>
      <c r="FA15" s="617"/>
      <c r="FB15" s="617"/>
      <c r="FC15" s="617"/>
      <c r="FD15" s="617"/>
      <c r="FE15" s="617"/>
      <c r="FF15" s="617"/>
      <c r="FG15" s="617"/>
      <c r="FH15" s="617"/>
      <c r="FI15" s="617"/>
      <c r="FJ15" s="617"/>
      <c r="FK15" s="617"/>
      <c r="FL15" s="617"/>
      <c r="FM15" s="617"/>
      <c r="FN15" s="617"/>
      <c r="FO15" s="617"/>
      <c r="FP15" s="617"/>
      <c r="FQ15" s="617"/>
      <c r="FR15" s="617"/>
      <c r="FS15" s="617"/>
      <c r="FT15" s="617"/>
      <c r="FU15" s="617"/>
      <c r="FV15" s="617"/>
      <c r="FW15" s="617"/>
      <c r="FX15" s="617"/>
      <c r="FY15" s="617"/>
      <c r="FZ15" s="617"/>
      <c r="GA15" s="617"/>
      <c r="GB15" s="617"/>
      <c r="GC15" s="617"/>
      <c r="GD15" s="617"/>
      <c r="GE15" s="617"/>
      <c r="GF15" s="617"/>
      <c r="GG15" s="617"/>
      <c r="GH15" s="617"/>
      <c r="GI15" s="617"/>
      <c r="GJ15" s="617"/>
      <c r="GK15" s="617"/>
      <c r="GL15" s="617"/>
      <c r="GM15" s="617"/>
      <c r="GN15" s="617"/>
      <c r="GO15" s="617"/>
      <c r="GP15" s="617"/>
      <c r="GQ15" s="617"/>
      <c r="GR15" s="617"/>
      <c r="GS15" s="617"/>
      <c r="GT15" s="617"/>
      <c r="GU15" s="617"/>
      <c r="GV15" s="617"/>
      <c r="GW15" s="617"/>
      <c r="GX15" s="617"/>
      <c r="GY15" s="617"/>
      <c r="GZ15" s="617"/>
      <c r="HA15" s="617"/>
      <c r="HB15" s="617"/>
      <c r="HC15" s="617"/>
      <c r="HD15" s="617"/>
      <c r="HE15" s="617"/>
      <c r="HF15" s="617"/>
      <c r="HG15" s="617"/>
      <c r="HH15" s="617"/>
      <c r="HI15" s="617"/>
      <c r="HJ15" s="617"/>
      <c r="HK15" s="617"/>
      <c r="HL15" s="617"/>
      <c r="HM15" s="617"/>
      <c r="HN15" s="617"/>
      <c r="HO15" s="617"/>
      <c r="HP15" s="617"/>
      <c r="HQ15" s="617"/>
      <c r="HR15" s="617"/>
      <c r="HS15" s="617"/>
      <c r="HT15" s="617"/>
      <c r="HU15" s="617"/>
      <c r="HV15" s="617"/>
      <c r="HW15" s="617"/>
      <c r="HX15" s="617"/>
      <c r="HY15" s="617"/>
      <c r="HZ15" s="617"/>
      <c r="IA15" s="617"/>
      <c r="IB15" s="617"/>
      <c r="IC15" s="617"/>
      <c r="ID15" s="617"/>
      <c r="IE15" s="617"/>
      <c r="IF15" s="617"/>
      <c r="IG15" s="617"/>
      <c r="IH15" s="617"/>
      <c r="II15" s="617"/>
      <c r="IJ15" s="617"/>
      <c r="IK15" s="617"/>
      <c r="IL15" s="617"/>
      <c r="IM15" s="617"/>
    </row>
    <row r="16" ht="27.75" customHeight="1" spans="1:247">
      <c r="A16" s="609">
        <v>13</v>
      </c>
      <c r="B16" s="431"/>
      <c r="C16" s="431"/>
      <c r="D16" s="610" t="s">
        <v>474</v>
      </c>
      <c r="E16" s="610" t="s">
        <v>479</v>
      </c>
      <c r="F16" s="610" t="s">
        <v>476</v>
      </c>
      <c r="G16" s="611">
        <v>1</v>
      </c>
      <c r="H16" s="610" t="s">
        <v>477</v>
      </c>
      <c r="I16" s="622">
        <v>300000</v>
      </c>
      <c r="J16" s="622">
        <v>300000</v>
      </c>
      <c r="K16" s="622">
        <v>300000</v>
      </c>
      <c r="L16" s="622">
        <v>0</v>
      </c>
      <c r="M16" s="622">
        <v>0</v>
      </c>
      <c r="N16" s="622">
        <v>0</v>
      </c>
      <c r="O16" s="622">
        <v>0</v>
      </c>
      <c r="P16" s="624">
        <v>0</v>
      </c>
      <c r="Q16" s="630">
        <v>0</v>
      </c>
      <c r="R16" s="630">
        <v>0</v>
      </c>
      <c r="S16" s="630">
        <v>0</v>
      </c>
      <c r="T16" s="458"/>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c r="CZ16" s="617"/>
      <c r="DA16" s="617"/>
      <c r="DB16" s="617"/>
      <c r="DC16" s="617"/>
      <c r="DD16" s="617"/>
      <c r="DE16" s="617"/>
      <c r="DF16" s="617"/>
      <c r="DG16" s="617"/>
      <c r="DH16" s="617"/>
      <c r="DI16" s="617"/>
      <c r="DJ16" s="617"/>
      <c r="DK16" s="617"/>
      <c r="DL16" s="617"/>
      <c r="DM16" s="617"/>
      <c r="DN16" s="617"/>
      <c r="DO16" s="617"/>
      <c r="DP16" s="617"/>
      <c r="DQ16" s="617"/>
      <c r="DR16" s="617"/>
      <c r="DS16" s="617"/>
      <c r="DT16" s="617"/>
      <c r="DU16" s="617"/>
      <c r="DV16" s="617"/>
      <c r="DW16" s="617"/>
      <c r="DX16" s="617"/>
      <c r="DY16" s="617"/>
      <c r="DZ16" s="617"/>
      <c r="EA16" s="617"/>
      <c r="EB16" s="617"/>
      <c r="EC16" s="617"/>
      <c r="ED16" s="617"/>
      <c r="EE16" s="617"/>
      <c r="EF16" s="617"/>
      <c r="EG16" s="617"/>
      <c r="EH16" s="617"/>
      <c r="EI16" s="617"/>
      <c r="EJ16" s="617"/>
      <c r="EK16" s="617"/>
      <c r="EL16" s="617"/>
      <c r="EM16" s="617"/>
      <c r="EN16" s="617"/>
      <c r="EO16" s="617"/>
      <c r="EP16" s="617"/>
      <c r="EQ16" s="617"/>
      <c r="ER16" s="617"/>
      <c r="ES16" s="617"/>
      <c r="ET16" s="617"/>
      <c r="EU16" s="617"/>
      <c r="EV16" s="617"/>
      <c r="EW16" s="617"/>
      <c r="EX16" s="617"/>
      <c r="EY16" s="617"/>
      <c r="EZ16" s="617"/>
      <c r="FA16" s="617"/>
      <c r="FB16" s="617"/>
      <c r="FC16" s="617"/>
      <c r="FD16" s="617"/>
      <c r="FE16" s="617"/>
      <c r="FF16" s="617"/>
      <c r="FG16" s="617"/>
      <c r="FH16" s="617"/>
      <c r="FI16" s="617"/>
      <c r="FJ16" s="617"/>
      <c r="FK16" s="617"/>
      <c r="FL16" s="617"/>
      <c r="FM16" s="617"/>
      <c r="FN16" s="617"/>
      <c r="FO16" s="617"/>
      <c r="FP16" s="617"/>
      <c r="FQ16" s="617"/>
      <c r="FR16" s="617"/>
      <c r="FS16" s="617"/>
      <c r="FT16" s="617"/>
      <c r="FU16" s="617"/>
      <c r="FV16" s="617"/>
      <c r="FW16" s="617"/>
      <c r="FX16" s="617"/>
      <c r="FY16" s="617"/>
      <c r="FZ16" s="617"/>
      <c r="GA16" s="617"/>
      <c r="GB16" s="617"/>
      <c r="GC16" s="617"/>
      <c r="GD16" s="617"/>
      <c r="GE16" s="617"/>
      <c r="GF16" s="617"/>
      <c r="GG16" s="617"/>
      <c r="GH16" s="617"/>
      <c r="GI16" s="617"/>
      <c r="GJ16" s="617"/>
      <c r="GK16" s="617"/>
      <c r="GL16" s="617"/>
      <c r="GM16" s="617"/>
      <c r="GN16" s="617"/>
      <c r="GO16" s="617"/>
      <c r="GP16" s="617"/>
      <c r="GQ16" s="617"/>
      <c r="GR16" s="617"/>
      <c r="GS16" s="617"/>
      <c r="GT16" s="617"/>
      <c r="GU16" s="617"/>
      <c r="GV16" s="617"/>
      <c r="GW16" s="617"/>
      <c r="GX16" s="617"/>
      <c r="GY16" s="617"/>
      <c r="GZ16" s="617"/>
      <c r="HA16" s="617"/>
      <c r="HB16" s="617"/>
      <c r="HC16" s="617"/>
      <c r="HD16" s="617"/>
      <c r="HE16" s="617"/>
      <c r="HF16" s="617"/>
      <c r="HG16" s="617"/>
      <c r="HH16" s="617"/>
      <c r="HI16" s="617"/>
      <c r="HJ16" s="617"/>
      <c r="HK16" s="617"/>
      <c r="HL16" s="617"/>
      <c r="HM16" s="617"/>
      <c r="HN16" s="617"/>
      <c r="HO16" s="617"/>
      <c r="HP16" s="617"/>
      <c r="HQ16" s="617"/>
      <c r="HR16" s="617"/>
      <c r="HS16" s="617"/>
      <c r="HT16" s="617"/>
      <c r="HU16" s="617"/>
      <c r="HV16" s="617"/>
      <c r="HW16" s="617"/>
      <c r="HX16" s="617"/>
      <c r="HY16" s="617"/>
      <c r="HZ16" s="617"/>
      <c r="IA16" s="617"/>
      <c r="IB16" s="617"/>
      <c r="IC16" s="617"/>
      <c r="ID16" s="617"/>
      <c r="IE16" s="617"/>
      <c r="IF16" s="617"/>
      <c r="IG16" s="617"/>
      <c r="IH16" s="617"/>
      <c r="II16" s="617"/>
      <c r="IJ16" s="617"/>
      <c r="IK16" s="617"/>
      <c r="IL16" s="617"/>
      <c r="IM16" s="617"/>
    </row>
    <row r="17" ht="27.75" customHeight="1" spans="1:247">
      <c r="A17" s="612">
        <v>14</v>
      </c>
      <c r="B17" s="431"/>
      <c r="C17" s="431"/>
      <c r="D17" s="610" t="s">
        <v>474</v>
      </c>
      <c r="E17" s="610" t="s">
        <v>480</v>
      </c>
      <c r="F17" s="610" t="s">
        <v>476</v>
      </c>
      <c r="G17" s="611">
        <v>2</v>
      </c>
      <c r="H17" s="610" t="s">
        <v>477</v>
      </c>
      <c r="I17" s="622">
        <v>4500</v>
      </c>
      <c r="J17" s="622">
        <v>4500</v>
      </c>
      <c r="K17" s="622">
        <v>4500</v>
      </c>
      <c r="L17" s="622">
        <v>0</v>
      </c>
      <c r="M17" s="622">
        <v>0</v>
      </c>
      <c r="N17" s="622">
        <v>0</v>
      </c>
      <c r="O17" s="622">
        <v>0</v>
      </c>
      <c r="P17" s="624">
        <v>0</v>
      </c>
      <c r="Q17" s="630">
        <v>0</v>
      </c>
      <c r="R17" s="630">
        <v>0</v>
      </c>
      <c r="S17" s="630">
        <v>0</v>
      </c>
      <c r="T17" s="458"/>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c r="CZ17" s="617"/>
      <c r="DA17" s="617"/>
      <c r="DB17" s="617"/>
      <c r="DC17" s="617"/>
      <c r="DD17" s="617"/>
      <c r="DE17" s="617"/>
      <c r="DF17" s="617"/>
      <c r="DG17" s="617"/>
      <c r="DH17" s="617"/>
      <c r="DI17" s="617"/>
      <c r="DJ17" s="617"/>
      <c r="DK17" s="617"/>
      <c r="DL17" s="617"/>
      <c r="DM17" s="617"/>
      <c r="DN17" s="617"/>
      <c r="DO17" s="617"/>
      <c r="DP17" s="617"/>
      <c r="DQ17" s="617"/>
      <c r="DR17" s="617"/>
      <c r="DS17" s="617"/>
      <c r="DT17" s="617"/>
      <c r="DU17" s="617"/>
      <c r="DV17" s="617"/>
      <c r="DW17" s="617"/>
      <c r="DX17" s="617"/>
      <c r="DY17" s="617"/>
      <c r="DZ17" s="617"/>
      <c r="EA17" s="617"/>
      <c r="EB17" s="617"/>
      <c r="EC17" s="617"/>
      <c r="ED17" s="617"/>
      <c r="EE17" s="617"/>
      <c r="EF17" s="617"/>
      <c r="EG17" s="617"/>
      <c r="EH17" s="617"/>
      <c r="EI17" s="617"/>
      <c r="EJ17" s="617"/>
      <c r="EK17" s="617"/>
      <c r="EL17" s="617"/>
      <c r="EM17" s="617"/>
      <c r="EN17" s="617"/>
      <c r="EO17" s="617"/>
      <c r="EP17" s="617"/>
      <c r="EQ17" s="617"/>
      <c r="ER17" s="617"/>
      <c r="ES17" s="617"/>
      <c r="ET17" s="617"/>
      <c r="EU17" s="617"/>
      <c r="EV17" s="617"/>
      <c r="EW17" s="617"/>
      <c r="EX17" s="617"/>
      <c r="EY17" s="617"/>
      <c r="EZ17" s="617"/>
      <c r="FA17" s="617"/>
      <c r="FB17" s="617"/>
      <c r="FC17" s="617"/>
      <c r="FD17" s="617"/>
      <c r="FE17" s="617"/>
      <c r="FF17" s="617"/>
      <c r="FG17" s="617"/>
      <c r="FH17" s="617"/>
      <c r="FI17" s="617"/>
      <c r="FJ17" s="617"/>
      <c r="FK17" s="617"/>
      <c r="FL17" s="617"/>
      <c r="FM17" s="617"/>
      <c r="FN17" s="617"/>
      <c r="FO17" s="617"/>
      <c r="FP17" s="617"/>
      <c r="FQ17" s="617"/>
      <c r="FR17" s="617"/>
      <c r="FS17" s="617"/>
      <c r="FT17" s="617"/>
      <c r="FU17" s="617"/>
      <c r="FV17" s="617"/>
      <c r="FW17" s="617"/>
      <c r="FX17" s="617"/>
      <c r="FY17" s="617"/>
      <c r="FZ17" s="617"/>
      <c r="GA17" s="617"/>
      <c r="GB17" s="617"/>
      <c r="GC17" s="617"/>
      <c r="GD17" s="617"/>
      <c r="GE17" s="617"/>
      <c r="GF17" s="617"/>
      <c r="GG17" s="617"/>
      <c r="GH17" s="617"/>
      <c r="GI17" s="617"/>
      <c r="GJ17" s="617"/>
      <c r="GK17" s="617"/>
      <c r="GL17" s="617"/>
      <c r="GM17" s="617"/>
      <c r="GN17" s="617"/>
      <c r="GO17" s="617"/>
      <c r="GP17" s="617"/>
      <c r="GQ17" s="617"/>
      <c r="GR17" s="617"/>
      <c r="GS17" s="617"/>
      <c r="GT17" s="617"/>
      <c r="GU17" s="617"/>
      <c r="GV17" s="617"/>
      <c r="GW17" s="617"/>
      <c r="GX17" s="617"/>
      <c r="GY17" s="617"/>
      <c r="GZ17" s="617"/>
      <c r="HA17" s="617"/>
      <c r="HB17" s="617"/>
      <c r="HC17" s="617"/>
      <c r="HD17" s="617"/>
      <c r="HE17" s="617"/>
      <c r="HF17" s="617"/>
      <c r="HG17" s="617"/>
      <c r="HH17" s="617"/>
      <c r="HI17" s="617"/>
      <c r="HJ17" s="617"/>
      <c r="HK17" s="617"/>
      <c r="HL17" s="617"/>
      <c r="HM17" s="617"/>
      <c r="HN17" s="617"/>
      <c r="HO17" s="617"/>
      <c r="HP17" s="617"/>
      <c r="HQ17" s="617"/>
      <c r="HR17" s="617"/>
      <c r="HS17" s="617"/>
      <c r="HT17" s="617"/>
      <c r="HU17" s="617"/>
      <c r="HV17" s="617"/>
      <c r="HW17" s="617"/>
      <c r="HX17" s="617"/>
      <c r="HY17" s="617"/>
      <c r="HZ17" s="617"/>
      <c r="IA17" s="617"/>
      <c r="IB17" s="617"/>
      <c r="IC17" s="617"/>
      <c r="ID17" s="617"/>
      <c r="IE17" s="617"/>
      <c r="IF17" s="617"/>
      <c r="IG17" s="617"/>
      <c r="IH17" s="617"/>
      <c r="II17" s="617"/>
      <c r="IJ17" s="617"/>
      <c r="IK17" s="617"/>
      <c r="IL17" s="617"/>
      <c r="IM17" s="617"/>
    </row>
    <row r="18" ht="27.75" customHeight="1" spans="1:247">
      <c r="A18" s="609">
        <v>15</v>
      </c>
      <c r="B18" s="431"/>
      <c r="C18" s="431"/>
      <c r="D18" s="610" t="s">
        <v>474</v>
      </c>
      <c r="E18" s="610" t="s">
        <v>481</v>
      </c>
      <c r="F18" s="610" t="s">
        <v>476</v>
      </c>
      <c r="G18" s="611">
        <v>30</v>
      </c>
      <c r="H18" s="610" t="s">
        <v>482</v>
      </c>
      <c r="I18" s="622">
        <v>150000</v>
      </c>
      <c r="J18" s="622">
        <v>150000</v>
      </c>
      <c r="K18" s="622">
        <v>150000</v>
      </c>
      <c r="L18" s="622">
        <v>0</v>
      </c>
      <c r="M18" s="622">
        <v>0</v>
      </c>
      <c r="N18" s="622">
        <v>0</v>
      </c>
      <c r="O18" s="622">
        <v>0</v>
      </c>
      <c r="P18" s="624">
        <v>0</v>
      </c>
      <c r="Q18" s="630">
        <v>0</v>
      </c>
      <c r="R18" s="630">
        <v>0</v>
      </c>
      <c r="S18" s="630">
        <v>0</v>
      </c>
      <c r="T18" s="458"/>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7"/>
      <c r="DI18" s="617"/>
      <c r="DJ18" s="617"/>
      <c r="DK18" s="617"/>
      <c r="DL18" s="617"/>
      <c r="DM18" s="617"/>
      <c r="DN18" s="617"/>
      <c r="DO18" s="617"/>
      <c r="DP18" s="617"/>
      <c r="DQ18" s="617"/>
      <c r="DR18" s="617"/>
      <c r="DS18" s="617"/>
      <c r="DT18" s="617"/>
      <c r="DU18" s="617"/>
      <c r="DV18" s="617"/>
      <c r="DW18" s="617"/>
      <c r="DX18" s="617"/>
      <c r="DY18" s="617"/>
      <c r="DZ18" s="617"/>
      <c r="EA18" s="617"/>
      <c r="EB18" s="617"/>
      <c r="EC18" s="617"/>
      <c r="ED18" s="617"/>
      <c r="EE18" s="617"/>
      <c r="EF18" s="617"/>
      <c r="EG18" s="617"/>
      <c r="EH18" s="617"/>
      <c r="EI18" s="617"/>
      <c r="EJ18" s="617"/>
      <c r="EK18" s="617"/>
      <c r="EL18" s="617"/>
      <c r="EM18" s="617"/>
      <c r="EN18" s="617"/>
      <c r="EO18" s="617"/>
      <c r="EP18" s="617"/>
      <c r="EQ18" s="617"/>
      <c r="ER18" s="617"/>
      <c r="ES18" s="617"/>
      <c r="ET18" s="617"/>
      <c r="EU18" s="617"/>
      <c r="EV18" s="617"/>
      <c r="EW18" s="617"/>
      <c r="EX18" s="617"/>
      <c r="EY18" s="617"/>
      <c r="EZ18" s="617"/>
      <c r="FA18" s="617"/>
      <c r="FB18" s="617"/>
      <c r="FC18" s="617"/>
      <c r="FD18" s="617"/>
      <c r="FE18" s="617"/>
      <c r="FF18" s="617"/>
      <c r="FG18" s="617"/>
      <c r="FH18" s="617"/>
      <c r="FI18" s="617"/>
      <c r="FJ18" s="617"/>
      <c r="FK18" s="617"/>
      <c r="FL18" s="617"/>
      <c r="FM18" s="617"/>
      <c r="FN18" s="617"/>
      <c r="FO18" s="617"/>
      <c r="FP18" s="617"/>
      <c r="FQ18" s="617"/>
      <c r="FR18" s="617"/>
      <c r="FS18" s="617"/>
      <c r="FT18" s="617"/>
      <c r="FU18" s="617"/>
      <c r="FV18" s="617"/>
      <c r="FW18" s="617"/>
      <c r="FX18" s="617"/>
      <c r="FY18" s="617"/>
      <c r="FZ18" s="617"/>
      <c r="GA18" s="617"/>
      <c r="GB18" s="617"/>
      <c r="GC18" s="617"/>
      <c r="GD18" s="617"/>
      <c r="GE18" s="617"/>
      <c r="GF18" s="617"/>
      <c r="GG18" s="617"/>
      <c r="GH18" s="617"/>
      <c r="GI18" s="617"/>
      <c r="GJ18" s="617"/>
      <c r="GK18" s="617"/>
      <c r="GL18" s="617"/>
      <c r="GM18" s="617"/>
      <c r="GN18" s="617"/>
      <c r="GO18" s="617"/>
      <c r="GP18" s="617"/>
      <c r="GQ18" s="617"/>
      <c r="GR18" s="617"/>
      <c r="GS18" s="617"/>
      <c r="GT18" s="617"/>
      <c r="GU18" s="617"/>
      <c r="GV18" s="617"/>
      <c r="GW18" s="617"/>
      <c r="GX18" s="617"/>
      <c r="GY18" s="617"/>
      <c r="GZ18" s="617"/>
      <c r="HA18" s="617"/>
      <c r="HB18" s="617"/>
      <c r="HC18" s="617"/>
      <c r="HD18" s="617"/>
      <c r="HE18" s="617"/>
      <c r="HF18" s="617"/>
      <c r="HG18" s="617"/>
      <c r="HH18" s="617"/>
      <c r="HI18" s="617"/>
      <c r="HJ18" s="617"/>
      <c r="HK18" s="617"/>
      <c r="HL18" s="617"/>
      <c r="HM18" s="617"/>
      <c r="HN18" s="617"/>
      <c r="HO18" s="617"/>
      <c r="HP18" s="617"/>
      <c r="HQ18" s="617"/>
      <c r="HR18" s="617"/>
      <c r="HS18" s="617"/>
      <c r="HT18" s="617"/>
      <c r="HU18" s="617"/>
      <c r="HV18" s="617"/>
      <c r="HW18" s="617"/>
      <c r="HX18" s="617"/>
      <c r="HY18" s="617"/>
      <c r="HZ18" s="617"/>
      <c r="IA18" s="617"/>
      <c r="IB18" s="617"/>
      <c r="IC18" s="617"/>
      <c r="ID18" s="617"/>
      <c r="IE18" s="617"/>
      <c r="IF18" s="617"/>
      <c r="IG18" s="617"/>
      <c r="IH18" s="617"/>
      <c r="II18" s="617"/>
      <c r="IJ18" s="617"/>
      <c r="IK18" s="617"/>
      <c r="IL18" s="617"/>
      <c r="IM18" s="617"/>
    </row>
    <row r="19" ht="27.75" customHeight="1" spans="1:247">
      <c r="A19" s="612">
        <v>16</v>
      </c>
      <c r="B19" s="431"/>
      <c r="C19" s="431"/>
      <c r="D19" s="610" t="s">
        <v>474</v>
      </c>
      <c r="E19" s="610" t="s">
        <v>483</v>
      </c>
      <c r="F19" s="610" t="s">
        <v>476</v>
      </c>
      <c r="G19" s="611">
        <v>1</v>
      </c>
      <c r="H19" s="610" t="s">
        <v>484</v>
      </c>
      <c r="I19" s="622">
        <v>80000</v>
      </c>
      <c r="J19" s="622">
        <v>80000</v>
      </c>
      <c r="K19" s="622">
        <v>80000</v>
      </c>
      <c r="L19" s="622">
        <v>0</v>
      </c>
      <c r="M19" s="622">
        <v>0</v>
      </c>
      <c r="N19" s="622">
        <v>0</v>
      </c>
      <c r="O19" s="622">
        <v>0</v>
      </c>
      <c r="P19" s="624">
        <v>0</v>
      </c>
      <c r="Q19" s="630">
        <v>0</v>
      </c>
      <c r="R19" s="630">
        <v>0</v>
      </c>
      <c r="S19" s="630">
        <v>0</v>
      </c>
      <c r="T19" s="458"/>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c r="CZ19" s="617"/>
      <c r="DA19" s="617"/>
      <c r="DB19" s="617"/>
      <c r="DC19" s="617"/>
      <c r="DD19" s="617"/>
      <c r="DE19" s="617"/>
      <c r="DF19" s="617"/>
      <c r="DG19" s="617"/>
      <c r="DH19" s="617"/>
      <c r="DI19" s="617"/>
      <c r="DJ19" s="617"/>
      <c r="DK19" s="617"/>
      <c r="DL19" s="617"/>
      <c r="DM19" s="617"/>
      <c r="DN19" s="617"/>
      <c r="DO19" s="617"/>
      <c r="DP19" s="617"/>
      <c r="DQ19" s="617"/>
      <c r="DR19" s="617"/>
      <c r="DS19" s="617"/>
      <c r="DT19" s="617"/>
      <c r="DU19" s="617"/>
      <c r="DV19" s="617"/>
      <c r="DW19" s="617"/>
      <c r="DX19" s="617"/>
      <c r="DY19" s="617"/>
      <c r="DZ19" s="617"/>
      <c r="EA19" s="617"/>
      <c r="EB19" s="617"/>
      <c r="EC19" s="617"/>
      <c r="ED19" s="617"/>
      <c r="EE19" s="617"/>
      <c r="EF19" s="617"/>
      <c r="EG19" s="617"/>
      <c r="EH19" s="617"/>
      <c r="EI19" s="617"/>
      <c r="EJ19" s="617"/>
      <c r="EK19" s="617"/>
      <c r="EL19" s="617"/>
      <c r="EM19" s="617"/>
      <c r="EN19" s="617"/>
      <c r="EO19" s="617"/>
      <c r="EP19" s="617"/>
      <c r="EQ19" s="617"/>
      <c r="ER19" s="617"/>
      <c r="ES19" s="617"/>
      <c r="ET19" s="617"/>
      <c r="EU19" s="617"/>
      <c r="EV19" s="617"/>
      <c r="EW19" s="617"/>
      <c r="EX19" s="617"/>
      <c r="EY19" s="617"/>
      <c r="EZ19" s="617"/>
      <c r="FA19" s="617"/>
      <c r="FB19" s="617"/>
      <c r="FC19" s="617"/>
      <c r="FD19" s="617"/>
      <c r="FE19" s="617"/>
      <c r="FF19" s="617"/>
      <c r="FG19" s="617"/>
      <c r="FH19" s="617"/>
      <c r="FI19" s="617"/>
      <c r="FJ19" s="617"/>
      <c r="FK19" s="617"/>
      <c r="FL19" s="617"/>
      <c r="FM19" s="617"/>
      <c r="FN19" s="617"/>
      <c r="FO19" s="617"/>
      <c r="FP19" s="617"/>
      <c r="FQ19" s="617"/>
      <c r="FR19" s="617"/>
      <c r="FS19" s="617"/>
      <c r="FT19" s="617"/>
      <c r="FU19" s="617"/>
      <c r="FV19" s="617"/>
      <c r="FW19" s="617"/>
      <c r="FX19" s="617"/>
      <c r="FY19" s="617"/>
      <c r="FZ19" s="617"/>
      <c r="GA19" s="617"/>
      <c r="GB19" s="617"/>
      <c r="GC19" s="617"/>
      <c r="GD19" s="617"/>
      <c r="GE19" s="617"/>
      <c r="GF19" s="617"/>
      <c r="GG19" s="617"/>
      <c r="GH19" s="617"/>
      <c r="GI19" s="617"/>
      <c r="GJ19" s="617"/>
      <c r="GK19" s="617"/>
      <c r="GL19" s="617"/>
      <c r="GM19" s="617"/>
      <c r="GN19" s="617"/>
      <c r="GO19" s="617"/>
      <c r="GP19" s="617"/>
      <c r="GQ19" s="617"/>
      <c r="GR19" s="617"/>
      <c r="GS19" s="617"/>
      <c r="GT19" s="617"/>
      <c r="GU19" s="617"/>
      <c r="GV19" s="617"/>
      <c r="GW19" s="617"/>
      <c r="GX19" s="617"/>
      <c r="GY19" s="617"/>
      <c r="GZ19" s="617"/>
      <c r="HA19" s="617"/>
      <c r="HB19" s="617"/>
      <c r="HC19" s="617"/>
      <c r="HD19" s="617"/>
      <c r="HE19" s="617"/>
      <c r="HF19" s="617"/>
      <c r="HG19" s="617"/>
      <c r="HH19" s="617"/>
      <c r="HI19" s="617"/>
      <c r="HJ19" s="617"/>
      <c r="HK19" s="617"/>
      <c r="HL19" s="617"/>
      <c r="HM19" s="617"/>
      <c r="HN19" s="617"/>
      <c r="HO19" s="617"/>
      <c r="HP19" s="617"/>
      <c r="HQ19" s="617"/>
      <c r="HR19" s="617"/>
      <c r="HS19" s="617"/>
      <c r="HT19" s="617"/>
      <c r="HU19" s="617"/>
      <c r="HV19" s="617"/>
      <c r="HW19" s="617"/>
      <c r="HX19" s="617"/>
      <c r="HY19" s="617"/>
      <c r="HZ19" s="617"/>
      <c r="IA19" s="617"/>
      <c r="IB19" s="617"/>
      <c r="IC19" s="617"/>
      <c r="ID19" s="617"/>
      <c r="IE19" s="617"/>
      <c r="IF19" s="617"/>
      <c r="IG19" s="617"/>
      <c r="IH19" s="617"/>
      <c r="II19" s="617"/>
      <c r="IJ19" s="617"/>
      <c r="IK19" s="617"/>
      <c r="IL19" s="617"/>
      <c r="IM19" s="617"/>
    </row>
    <row r="20" ht="27.75" customHeight="1" spans="1:247">
      <c r="A20" s="609">
        <v>17</v>
      </c>
      <c r="B20" s="431"/>
      <c r="C20" s="431"/>
      <c r="D20" s="610" t="s">
        <v>474</v>
      </c>
      <c r="E20" s="610" t="s">
        <v>485</v>
      </c>
      <c r="F20" s="610" t="s">
        <v>476</v>
      </c>
      <c r="G20" s="611">
        <v>1</v>
      </c>
      <c r="H20" s="610" t="s">
        <v>477</v>
      </c>
      <c r="I20" s="622">
        <v>10000</v>
      </c>
      <c r="J20" s="622">
        <v>10000</v>
      </c>
      <c r="K20" s="622">
        <v>10000</v>
      </c>
      <c r="L20" s="622">
        <v>0</v>
      </c>
      <c r="M20" s="622">
        <v>0</v>
      </c>
      <c r="N20" s="622">
        <v>0</v>
      </c>
      <c r="O20" s="622">
        <v>0</v>
      </c>
      <c r="P20" s="624">
        <v>0</v>
      </c>
      <c r="Q20" s="630">
        <v>0</v>
      </c>
      <c r="R20" s="630">
        <v>0</v>
      </c>
      <c r="S20" s="630">
        <v>0</v>
      </c>
      <c r="T20" s="458"/>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c r="CZ20" s="617"/>
      <c r="DA20" s="617"/>
      <c r="DB20" s="617"/>
      <c r="DC20" s="617"/>
      <c r="DD20" s="617"/>
      <c r="DE20" s="617"/>
      <c r="DF20" s="617"/>
      <c r="DG20" s="617"/>
      <c r="DH20" s="617"/>
      <c r="DI20" s="617"/>
      <c r="DJ20" s="617"/>
      <c r="DK20" s="617"/>
      <c r="DL20" s="617"/>
      <c r="DM20" s="617"/>
      <c r="DN20" s="617"/>
      <c r="DO20" s="617"/>
      <c r="DP20" s="617"/>
      <c r="DQ20" s="617"/>
      <c r="DR20" s="617"/>
      <c r="DS20" s="617"/>
      <c r="DT20" s="617"/>
      <c r="DU20" s="617"/>
      <c r="DV20" s="617"/>
      <c r="DW20" s="617"/>
      <c r="DX20" s="617"/>
      <c r="DY20" s="617"/>
      <c r="DZ20" s="617"/>
      <c r="EA20" s="617"/>
      <c r="EB20" s="617"/>
      <c r="EC20" s="617"/>
      <c r="ED20" s="617"/>
      <c r="EE20" s="617"/>
      <c r="EF20" s="617"/>
      <c r="EG20" s="617"/>
      <c r="EH20" s="617"/>
      <c r="EI20" s="617"/>
      <c r="EJ20" s="617"/>
      <c r="EK20" s="617"/>
      <c r="EL20" s="617"/>
      <c r="EM20" s="617"/>
      <c r="EN20" s="617"/>
      <c r="EO20" s="617"/>
      <c r="EP20" s="617"/>
      <c r="EQ20" s="617"/>
      <c r="ER20" s="617"/>
      <c r="ES20" s="617"/>
      <c r="ET20" s="617"/>
      <c r="EU20" s="617"/>
      <c r="EV20" s="617"/>
      <c r="EW20" s="617"/>
      <c r="EX20" s="617"/>
      <c r="EY20" s="617"/>
      <c r="EZ20" s="617"/>
      <c r="FA20" s="617"/>
      <c r="FB20" s="617"/>
      <c r="FC20" s="617"/>
      <c r="FD20" s="617"/>
      <c r="FE20" s="617"/>
      <c r="FF20" s="617"/>
      <c r="FG20" s="617"/>
      <c r="FH20" s="617"/>
      <c r="FI20" s="617"/>
      <c r="FJ20" s="617"/>
      <c r="FK20" s="617"/>
      <c r="FL20" s="617"/>
      <c r="FM20" s="617"/>
      <c r="FN20" s="617"/>
      <c r="FO20" s="617"/>
      <c r="FP20" s="617"/>
      <c r="FQ20" s="617"/>
      <c r="FR20" s="617"/>
      <c r="FS20" s="617"/>
      <c r="FT20" s="617"/>
      <c r="FU20" s="617"/>
      <c r="FV20" s="617"/>
      <c r="FW20" s="617"/>
      <c r="FX20" s="617"/>
      <c r="FY20" s="617"/>
      <c r="FZ20" s="617"/>
      <c r="GA20" s="617"/>
      <c r="GB20" s="617"/>
      <c r="GC20" s="617"/>
      <c r="GD20" s="617"/>
      <c r="GE20" s="617"/>
      <c r="GF20" s="617"/>
      <c r="GG20" s="617"/>
      <c r="GH20" s="617"/>
      <c r="GI20" s="617"/>
      <c r="GJ20" s="617"/>
      <c r="GK20" s="617"/>
      <c r="GL20" s="617"/>
      <c r="GM20" s="617"/>
      <c r="GN20" s="617"/>
      <c r="GO20" s="617"/>
      <c r="GP20" s="617"/>
      <c r="GQ20" s="617"/>
      <c r="GR20" s="617"/>
      <c r="GS20" s="617"/>
      <c r="GT20" s="617"/>
      <c r="GU20" s="617"/>
      <c r="GV20" s="617"/>
      <c r="GW20" s="617"/>
      <c r="GX20" s="617"/>
      <c r="GY20" s="617"/>
      <c r="GZ20" s="617"/>
      <c r="HA20" s="617"/>
      <c r="HB20" s="617"/>
      <c r="HC20" s="617"/>
      <c r="HD20" s="617"/>
      <c r="HE20" s="617"/>
      <c r="HF20" s="617"/>
      <c r="HG20" s="617"/>
      <c r="HH20" s="617"/>
      <c r="HI20" s="617"/>
      <c r="HJ20" s="617"/>
      <c r="HK20" s="617"/>
      <c r="HL20" s="617"/>
      <c r="HM20" s="617"/>
      <c r="HN20" s="617"/>
      <c r="HO20" s="617"/>
      <c r="HP20" s="617"/>
      <c r="HQ20" s="617"/>
      <c r="HR20" s="617"/>
      <c r="HS20" s="617"/>
      <c r="HT20" s="617"/>
      <c r="HU20" s="617"/>
      <c r="HV20" s="617"/>
      <c r="HW20" s="617"/>
      <c r="HX20" s="617"/>
      <c r="HY20" s="617"/>
      <c r="HZ20" s="617"/>
      <c r="IA20" s="617"/>
      <c r="IB20" s="617"/>
      <c r="IC20" s="617"/>
      <c r="ID20" s="617"/>
      <c r="IE20" s="617"/>
      <c r="IF20" s="617"/>
      <c r="IG20" s="617"/>
      <c r="IH20" s="617"/>
      <c r="II20" s="617"/>
      <c r="IJ20" s="617"/>
      <c r="IK20" s="617"/>
      <c r="IL20" s="617"/>
      <c r="IM20" s="617"/>
    </row>
    <row r="21" ht="27.75" customHeight="1" spans="1:247">
      <c r="A21" s="612">
        <v>18</v>
      </c>
      <c r="B21" s="431"/>
      <c r="C21" s="431"/>
      <c r="D21" s="610" t="s">
        <v>474</v>
      </c>
      <c r="E21" s="610" t="s">
        <v>486</v>
      </c>
      <c r="F21" s="610" t="s">
        <v>476</v>
      </c>
      <c r="G21" s="611">
        <v>80</v>
      </c>
      <c r="H21" s="610" t="s">
        <v>487</v>
      </c>
      <c r="I21" s="622">
        <v>20000</v>
      </c>
      <c r="J21" s="622">
        <v>20000</v>
      </c>
      <c r="K21" s="622">
        <v>20000</v>
      </c>
      <c r="L21" s="622">
        <v>0</v>
      </c>
      <c r="M21" s="622">
        <v>0</v>
      </c>
      <c r="N21" s="622">
        <v>0</v>
      </c>
      <c r="O21" s="622">
        <v>0</v>
      </c>
      <c r="P21" s="624">
        <v>0</v>
      </c>
      <c r="Q21" s="630">
        <v>0</v>
      </c>
      <c r="R21" s="630">
        <v>0</v>
      </c>
      <c r="S21" s="630">
        <v>0</v>
      </c>
      <c r="T21" s="458"/>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c r="CZ21" s="617"/>
      <c r="DA21" s="617"/>
      <c r="DB21" s="617"/>
      <c r="DC21" s="617"/>
      <c r="DD21" s="617"/>
      <c r="DE21" s="617"/>
      <c r="DF21" s="617"/>
      <c r="DG21" s="617"/>
      <c r="DH21" s="617"/>
      <c r="DI21" s="617"/>
      <c r="DJ21" s="617"/>
      <c r="DK21" s="617"/>
      <c r="DL21" s="617"/>
      <c r="DM21" s="617"/>
      <c r="DN21" s="617"/>
      <c r="DO21" s="617"/>
      <c r="DP21" s="617"/>
      <c r="DQ21" s="617"/>
      <c r="DR21" s="617"/>
      <c r="DS21" s="617"/>
      <c r="DT21" s="617"/>
      <c r="DU21" s="617"/>
      <c r="DV21" s="617"/>
      <c r="DW21" s="617"/>
      <c r="DX21" s="617"/>
      <c r="DY21" s="617"/>
      <c r="DZ21" s="617"/>
      <c r="EA21" s="617"/>
      <c r="EB21" s="617"/>
      <c r="EC21" s="617"/>
      <c r="ED21" s="617"/>
      <c r="EE21" s="617"/>
      <c r="EF21" s="617"/>
      <c r="EG21" s="617"/>
      <c r="EH21" s="617"/>
      <c r="EI21" s="617"/>
      <c r="EJ21" s="617"/>
      <c r="EK21" s="617"/>
      <c r="EL21" s="617"/>
      <c r="EM21" s="617"/>
      <c r="EN21" s="617"/>
      <c r="EO21" s="617"/>
      <c r="EP21" s="617"/>
      <c r="EQ21" s="617"/>
      <c r="ER21" s="617"/>
      <c r="ES21" s="617"/>
      <c r="ET21" s="617"/>
      <c r="EU21" s="617"/>
      <c r="EV21" s="617"/>
      <c r="EW21" s="617"/>
      <c r="EX21" s="617"/>
      <c r="EY21" s="617"/>
      <c r="EZ21" s="617"/>
      <c r="FA21" s="617"/>
      <c r="FB21" s="617"/>
      <c r="FC21" s="617"/>
      <c r="FD21" s="617"/>
      <c r="FE21" s="617"/>
      <c r="FF21" s="617"/>
      <c r="FG21" s="617"/>
      <c r="FH21" s="617"/>
      <c r="FI21" s="617"/>
      <c r="FJ21" s="617"/>
      <c r="FK21" s="617"/>
      <c r="FL21" s="617"/>
      <c r="FM21" s="617"/>
      <c r="FN21" s="617"/>
      <c r="FO21" s="617"/>
      <c r="FP21" s="617"/>
      <c r="FQ21" s="617"/>
      <c r="FR21" s="617"/>
      <c r="FS21" s="617"/>
      <c r="FT21" s="617"/>
      <c r="FU21" s="617"/>
      <c r="FV21" s="617"/>
      <c r="FW21" s="617"/>
      <c r="FX21" s="617"/>
      <c r="FY21" s="617"/>
      <c r="FZ21" s="617"/>
      <c r="GA21" s="617"/>
      <c r="GB21" s="617"/>
      <c r="GC21" s="617"/>
      <c r="GD21" s="617"/>
      <c r="GE21" s="617"/>
      <c r="GF21" s="617"/>
      <c r="GG21" s="617"/>
      <c r="GH21" s="617"/>
      <c r="GI21" s="617"/>
      <c r="GJ21" s="617"/>
      <c r="GK21" s="617"/>
      <c r="GL21" s="617"/>
      <c r="GM21" s="617"/>
      <c r="GN21" s="617"/>
      <c r="GO21" s="617"/>
      <c r="GP21" s="617"/>
      <c r="GQ21" s="617"/>
      <c r="GR21" s="617"/>
      <c r="GS21" s="617"/>
      <c r="GT21" s="617"/>
      <c r="GU21" s="617"/>
      <c r="GV21" s="617"/>
      <c r="GW21" s="617"/>
      <c r="GX21" s="617"/>
      <c r="GY21" s="617"/>
      <c r="GZ21" s="617"/>
      <c r="HA21" s="617"/>
      <c r="HB21" s="617"/>
      <c r="HC21" s="617"/>
      <c r="HD21" s="617"/>
      <c r="HE21" s="617"/>
      <c r="HF21" s="617"/>
      <c r="HG21" s="617"/>
      <c r="HH21" s="617"/>
      <c r="HI21" s="617"/>
      <c r="HJ21" s="617"/>
      <c r="HK21" s="617"/>
      <c r="HL21" s="617"/>
      <c r="HM21" s="617"/>
      <c r="HN21" s="617"/>
      <c r="HO21" s="617"/>
      <c r="HP21" s="617"/>
      <c r="HQ21" s="617"/>
      <c r="HR21" s="617"/>
      <c r="HS21" s="617"/>
      <c r="HT21" s="617"/>
      <c r="HU21" s="617"/>
      <c r="HV21" s="617"/>
      <c r="HW21" s="617"/>
      <c r="HX21" s="617"/>
      <c r="HY21" s="617"/>
      <c r="HZ21" s="617"/>
      <c r="IA21" s="617"/>
      <c r="IB21" s="617"/>
      <c r="IC21" s="617"/>
      <c r="ID21" s="617"/>
      <c r="IE21" s="617"/>
      <c r="IF21" s="617"/>
      <c r="IG21" s="617"/>
      <c r="IH21" s="617"/>
      <c r="II21" s="617"/>
      <c r="IJ21" s="617"/>
      <c r="IK21" s="617"/>
      <c r="IL21" s="617"/>
      <c r="IM21" s="617"/>
    </row>
    <row r="22" ht="27.75" customHeight="1" spans="1:247">
      <c r="A22" s="609">
        <v>19</v>
      </c>
      <c r="B22" s="431" t="s">
        <v>488</v>
      </c>
      <c r="C22" s="431" t="s">
        <v>489</v>
      </c>
      <c r="D22" s="610"/>
      <c r="E22" s="610"/>
      <c r="F22" s="610"/>
      <c r="G22" s="611">
        <f t="shared" ref="G22:S22" si="3">SUM(G23:G31)</f>
        <v>37</v>
      </c>
      <c r="H22" s="610"/>
      <c r="I22" s="622">
        <f t="shared" si="3"/>
        <v>160000</v>
      </c>
      <c r="J22" s="622">
        <f t="shared" si="3"/>
        <v>160000</v>
      </c>
      <c r="K22" s="622">
        <f t="shared" si="3"/>
        <v>160000</v>
      </c>
      <c r="L22" s="622">
        <f t="shared" si="3"/>
        <v>0</v>
      </c>
      <c r="M22" s="622">
        <f t="shared" si="3"/>
        <v>0</v>
      </c>
      <c r="N22" s="622">
        <f t="shared" si="3"/>
        <v>0</v>
      </c>
      <c r="O22" s="622">
        <f t="shared" si="3"/>
        <v>0</v>
      </c>
      <c r="P22" s="624">
        <f t="shared" si="3"/>
        <v>0</v>
      </c>
      <c r="Q22" s="630">
        <f t="shared" si="3"/>
        <v>0</v>
      </c>
      <c r="R22" s="630">
        <f t="shared" si="3"/>
        <v>0</v>
      </c>
      <c r="S22" s="630">
        <f t="shared" si="3"/>
        <v>0</v>
      </c>
      <c r="T22" s="458"/>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7"/>
      <c r="ED22" s="617"/>
      <c r="EE22" s="617"/>
      <c r="EF22" s="617"/>
      <c r="EG22" s="617"/>
      <c r="EH22" s="617"/>
      <c r="EI22" s="617"/>
      <c r="EJ22" s="617"/>
      <c r="EK22" s="617"/>
      <c r="EL22" s="617"/>
      <c r="EM22" s="617"/>
      <c r="EN22" s="617"/>
      <c r="EO22" s="617"/>
      <c r="EP22" s="617"/>
      <c r="EQ22" s="617"/>
      <c r="ER22" s="617"/>
      <c r="ES22" s="617"/>
      <c r="ET22" s="617"/>
      <c r="EU22" s="617"/>
      <c r="EV22" s="617"/>
      <c r="EW22" s="617"/>
      <c r="EX22" s="617"/>
      <c r="EY22" s="617"/>
      <c r="EZ22" s="617"/>
      <c r="FA22" s="617"/>
      <c r="FB22" s="617"/>
      <c r="FC22" s="617"/>
      <c r="FD22" s="617"/>
      <c r="FE22" s="617"/>
      <c r="FF22" s="617"/>
      <c r="FG22" s="617"/>
      <c r="FH22" s="617"/>
      <c r="FI22" s="617"/>
      <c r="FJ22" s="617"/>
      <c r="FK22" s="617"/>
      <c r="FL22" s="617"/>
      <c r="FM22" s="617"/>
      <c r="FN22" s="617"/>
      <c r="FO22" s="617"/>
      <c r="FP22" s="617"/>
      <c r="FQ22" s="617"/>
      <c r="FR22" s="617"/>
      <c r="FS22" s="617"/>
      <c r="FT22" s="617"/>
      <c r="FU22" s="617"/>
      <c r="FV22" s="617"/>
      <c r="FW22" s="617"/>
      <c r="FX22" s="617"/>
      <c r="FY22" s="617"/>
      <c r="FZ22" s="617"/>
      <c r="GA22" s="617"/>
      <c r="GB22" s="617"/>
      <c r="GC22" s="617"/>
      <c r="GD22" s="617"/>
      <c r="GE22" s="617"/>
      <c r="GF22" s="617"/>
      <c r="GG22" s="617"/>
      <c r="GH22" s="617"/>
      <c r="GI22" s="617"/>
      <c r="GJ22" s="617"/>
      <c r="GK22" s="617"/>
      <c r="GL22" s="617"/>
      <c r="GM22" s="617"/>
      <c r="GN22" s="617"/>
      <c r="GO22" s="617"/>
      <c r="GP22" s="617"/>
      <c r="GQ22" s="617"/>
      <c r="GR22" s="617"/>
      <c r="GS22" s="617"/>
      <c r="GT22" s="617"/>
      <c r="GU22" s="617"/>
      <c r="GV22" s="617"/>
      <c r="GW22" s="617"/>
      <c r="GX22" s="617"/>
      <c r="GY22" s="617"/>
      <c r="GZ22" s="617"/>
      <c r="HA22" s="617"/>
      <c r="HB22" s="617"/>
      <c r="HC22" s="617"/>
      <c r="HD22" s="617"/>
      <c r="HE22" s="617"/>
      <c r="HF22" s="617"/>
      <c r="HG22" s="617"/>
      <c r="HH22" s="617"/>
      <c r="HI22" s="617"/>
      <c r="HJ22" s="617"/>
      <c r="HK22" s="617"/>
      <c r="HL22" s="617"/>
      <c r="HM22" s="617"/>
      <c r="HN22" s="617"/>
      <c r="HO22" s="617"/>
      <c r="HP22" s="617"/>
      <c r="HQ22" s="617"/>
      <c r="HR22" s="617"/>
      <c r="HS22" s="617"/>
      <c r="HT22" s="617"/>
      <c r="HU22" s="617"/>
      <c r="HV22" s="617"/>
      <c r="HW22" s="617"/>
      <c r="HX22" s="617"/>
      <c r="HY22" s="617"/>
      <c r="HZ22" s="617"/>
      <c r="IA22" s="617"/>
      <c r="IB22" s="617"/>
      <c r="IC22" s="617"/>
      <c r="ID22" s="617"/>
      <c r="IE22" s="617"/>
      <c r="IF22" s="617"/>
      <c r="IG22" s="617"/>
      <c r="IH22" s="617"/>
      <c r="II22" s="617"/>
      <c r="IJ22" s="617"/>
      <c r="IK22" s="617"/>
      <c r="IL22" s="617"/>
      <c r="IM22" s="617"/>
    </row>
    <row r="23" ht="27.75" customHeight="1" spans="1:20">
      <c r="A23" s="612">
        <v>20</v>
      </c>
      <c r="B23" s="431"/>
      <c r="C23" s="431"/>
      <c r="D23" s="610" t="s">
        <v>474</v>
      </c>
      <c r="E23" s="610" t="s">
        <v>490</v>
      </c>
      <c r="F23" s="610" t="s">
        <v>476</v>
      </c>
      <c r="G23" s="611">
        <v>1</v>
      </c>
      <c r="H23" s="610" t="s">
        <v>491</v>
      </c>
      <c r="I23" s="622">
        <v>18000</v>
      </c>
      <c r="J23" s="622">
        <v>18000</v>
      </c>
      <c r="K23" s="622">
        <v>18000</v>
      </c>
      <c r="L23" s="622">
        <v>0</v>
      </c>
      <c r="M23" s="622">
        <v>0</v>
      </c>
      <c r="N23" s="622">
        <v>0</v>
      </c>
      <c r="O23" s="622">
        <v>0</v>
      </c>
      <c r="P23" s="624">
        <v>0</v>
      </c>
      <c r="Q23" s="630">
        <v>0</v>
      </c>
      <c r="R23" s="630">
        <v>0</v>
      </c>
      <c r="S23" s="630">
        <v>0</v>
      </c>
      <c r="T23" s="480"/>
    </row>
    <row r="24" ht="27.75" customHeight="1" spans="1:20">
      <c r="A24" s="609">
        <v>21</v>
      </c>
      <c r="B24" s="431"/>
      <c r="C24" s="431"/>
      <c r="D24" s="610" t="s">
        <v>474</v>
      </c>
      <c r="E24" s="610" t="s">
        <v>492</v>
      </c>
      <c r="F24" s="610" t="s">
        <v>476</v>
      </c>
      <c r="G24" s="611">
        <v>4</v>
      </c>
      <c r="H24" s="610" t="s">
        <v>493</v>
      </c>
      <c r="I24" s="622">
        <v>2000</v>
      </c>
      <c r="J24" s="622">
        <v>2000</v>
      </c>
      <c r="K24" s="622">
        <v>2000</v>
      </c>
      <c r="L24" s="622">
        <v>0</v>
      </c>
      <c r="M24" s="622">
        <v>0</v>
      </c>
      <c r="N24" s="622">
        <v>0</v>
      </c>
      <c r="O24" s="622">
        <v>0</v>
      </c>
      <c r="P24" s="624">
        <v>0</v>
      </c>
      <c r="Q24" s="630">
        <v>0</v>
      </c>
      <c r="R24" s="630">
        <v>0</v>
      </c>
      <c r="S24" s="630">
        <v>0</v>
      </c>
      <c r="T24" s="480"/>
    </row>
    <row r="25" ht="27.75" customHeight="1" spans="1:20">
      <c r="A25" s="612">
        <v>22</v>
      </c>
      <c r="B25" s="431"/>
      <c r="C25" s="431"/>
      <c r="D25" s="610" t="s">
        <v>474</v>
      </c>
      <c r="E25" s="610" t="s">
        <v>480</v>
      </c>
      <c r="F25" s="610" t="s">
        <v>476</v>
      </c>
      <c r="G25" s="611">
        <v>2</v>
      </c>
      <c r="H25" s="610" t="s">
        <v>477</v>
      </c>
      <c r="I25" s="622">
        <v>5000</v>
      </c>
      <c r="J25" s="622">
        <v>5000</v>
      </c>
      <c r="K25" s="622">
        <v>5000</v>
      </c>
      <c r="L25" s="622">
        <v>0</v>
      </c>
      <c r="M25" s="622">
        <v>0</v>
      </c>
      <c r="N25" s="622">
        <v>0</v>
      </c>
      <c r="O25" s="622">
        <v>0</v>
      </c>
      <c r="P25" s="624">
        <v>0</v>
      </c>
      <c r="Q25" s="630">
        <v>0</v>
      </c>
      <c r="R25" s="630">
        <v>0</v>
      </c>
      <c r="S25" s="630">
        <v>0</v>
      </c>
      <c r="T25" s="480"/>
    </row>
    <row r="26" ht="27.75" customHeight="1" spans="1:20">
      <c r="A26" s="609">
        <v>23</v>
      </c>
      <c r="B26" s="431"/>
      <c r="C26" s="431"/>
      <c r="D26" s="610" t="s">
        <v>474</v>
      </c>
      <c r="E26" s="610" t="s">
        <v>481</v>
      </c>
      <c r="F26" s="610" t="s">
        <v>476</v>
      </c>
      <c r="G26" s="611">
        <v>10</v>
      </c>
      <c r="H26" s="610" t="s">
        <v>482</v>
      </c>
      <c r="I26" s="622">
        <v>50000</v>
      </c>
      <c r="J26" s="622">
        <v>50000</v>
      </c>
      <c r="K26" s="622">
        <v>50000</v>
      </c>
      <c r="L26" s="622">
        <v>0</v>
      </c>
      <c r="M26" s="622">
        <v>0</v>
      </c>
      <c r="N26" s="622">
        <v>0</v>
      </c>
      <c r="O26" s="622">
        <v>0</v>
      </c>
      <c r="P26" s="624">
        <v>0</v>
      </c>
      <c r="Q26" s="630">
        <v>0</v>
      </c>
      <c r="R26" s="630">
        <v>0</v>
      </c>
      <c r="S26" s="630">
        <v>0</v>
      </c>
      <c r="T26" s="480"/>
    </row>
    <row r="27" ht="27.75" customHeight="1" spans="1:20">
      <c r="A27" s="612">
        <v>24</v>
      </c>
      <c r="B27" s="431"/>
      <c r="C27" s="431"/>
      <c r="D27" s="610" t="s">
        <v>474</v>
      </c>
      <c r="E27" s="610" t="s">
        <v>494</v>
      </c>
      <c r="F27" s="610" t="s">
        <v>476</v>
      </c>
      <c r="G27" s="611">
        <v>1</v>
      </c>
      <c r="H27" s="610" t="s">
        <v>491</v>
      </c>
      <c r="I27" s="622">
        <v>8000</v>
      </c>
      <c r="J27" s="622">
        <v>8000</v>
      </c>
      <c r="K27" s="622">
        <v>8000</v>
      </c>
      <c r="L27" s="622">
        <v>0</v>
      </c>
      <c r="M27" s="622">
        <v>0</v>
      </c>
      <c r="N27" s="622">
        <v>0</v>
      </c>
      <c r="O27" s="622">
        <v>0</v>
      </c>
      <c r="P27" s="624">
        <v>0</v>
      </c>
      <c r="Q27" s="630">
        <v>0</v>
      </c>
      <c r="R27" s="630">
        <v>0</v>
      </c>
      <c r="S27" s="630">
        <v>0</v>
      </c>
      <c r="T27" s="480"/>
    </row>
    <row r="28" ht="27.75" customHeight="1" spans="1:20">
      <c r="A28" s="609">
        <v>25</v>
      </c>
      <c r="B28" s="431"/>
      <c r="C28" s="431"/>
      <c r="D28" s="610" t="s">
        <v>474</v>
      </c>
      <c r="E28" s="610" t="s">
        <v>486</v>
      </c>
      <c r="F28" s="610" t="s">
        <v>476</v>
      </c>
      <c r="G28" s="611">
        <v>15</v>
      </c>
      <c r="H28" s="610" t="s">
        <v>487</v>
      </c>
      <c r="I28" s="622">
        <v>3000</v>
      </c>
      <c r="J28" s="622">
        <v>3000</v>
      </c>
      <c r="K28" s="622">
        <v>3000</v>
      </c>
      <c r="L28" s="622">
        <v>0</v>
      </c>
      <c r="M28" s="622">
        <v>0</v>
      </c>
      <c r="N28" s="622">
        <v>0</v>
      </c>
      <c r="O28" s="622">
        <v>0</v>
      </c>
      <c r="P28" s="624">
        <v>0</v>
      </c>
      <c r="Q28" s="630">
        <v>0</v>
      </c>
      <c r="R28" s="630">
        <v>0</v>
      </c>
      <c r="S28" s="630">
        <v>0</v>
      </c>
      <c r="T28" s="480"/>
    </row>
    <row r="29" ht="27.75" customHeight="1" spans="1:20">
      <c r="A29" s="612">
        <v>26</v>
      </c>
      <c r="B29" s="431"/>
      <c r="C29" s="431"/>
      <c r="D29" s="610" t="s">
        <v>474</v>
      </c>
      <c r="E29" s="610" t="s">
        <v>483</v>
      </c>
      <c r="F29" s="610" t="s">
        <v>476</v>
      </c>
      <c r="G29" s="611">
        <v>1</v>
      </c>
      <c r="H29" s="610" t="s">
        <v>491</v>
      </c>
      <c r="I29" s="622">
        <v>60000</v>
      </c>
      <c r="J29" s="622">
        <v>60000</v>
      </c>
      <c r="K29" s="622">
        <v>60000</v>
      </c>
      <c r="L29" s="622">
        <v>0</v>
      </c>
      <c r="M29" s="622">
        <v>0</v>
      </c>
      <c r="N29" s="622">
        <v>0</v>
      </c>
      <c r="O29" s="622">
        <v>0</v>
      </c>
      <c r="P29" s="624">
        <v>0</v>
      </c>
      <c r="Q29" s="630">
        <v>0</v>
      </c>
      <c r="R29" s="630">
        <v>0</v>
      </c>
      <c r="S29" s="630">
        <v>0</v>
      </c>
      <c r="T29" s="480"/>
    </row>
    <row r="30" ht="27.75" customHeight="1" spans="1:20">
      <c r="A30" s="609">
        <v>27</v>
      </c>
      <c r="B30" s="431"/>
      <c r="C30" s="431"/>
      <c r="D30" s="610" t="s">
        <v>474</v>
      </c>
      <c r="E30" s="610" t="s">
        <v>475</v>
      </c>
      <c r="F30" s="610" t="s">
        <v>476</v>
      </c>
      <c r="G30" s="611">
        <v>2</v>
      </c>
      <c r="H30" s="610" t="s">
        <v>477</v>
      </c>
      <c r="I30" s="622">
        <v>10000</v>
      </c>
      <c r="J30" s="622">
        <v>10000</v>
      </c>
      <c r="K30" s="622">
        <v>10000</v>
      </c>
      <c r="L30" s="622">
        <v>0</v>
      </c>
      <c r="M30" s="622">
        <v>0</v>
      </c>
      <c r="N30" s="622">
        <v>0</v>
      </c>
      <c r="O30" s="622">
        <v>0</v>
      </c>
      <c r="P30" s="624">
        <v>0</v>
      </c>
      <c r="Q30" s="630">
        <v>0</v>
      </c>
      <c r="R30" s="630">
        <v>0</v>
      </c>
      <c r="S30" s="630">
        <v>0</v>
      </c>
      <c r="T30" s="480"/>
    </row>
    <row r="31" ht="27.75" customHeight="1" spans="1:20">
      <c r="A31" s="612">
        <v>28</v>
      </c>
      <c r="B31" s="431"/>
      <c r="C31" s="431"/>
      <c r="D31" s="610" t="s">
        <v>474</v>
      </c>
      <c r="E31" s="610" t="s">
        <v>495</v>
      </c>
      <c r="F31" s="610" t="s">
        <v>476</v>
      </c>
      <c r="G31" s="611">
        <v>1</v>
      </c>
      <c r="H31" s="610" t="s">
        <v>496</v>
      </c>
      <c r="I31" s="622">
        <v>4000</v>
      </c>
      <c r="J31" s="622">
        <v>4000</v>
      </c>
      <c r="K31" s="622">
        <v>4000</v>
      </c>
      <c r="L31" s="622">
        <v>0</v>
      </c>
      <c r="M31" s="622">
        <v>0</v>
      </c>
      <c r="N31" s="622">
        <v>0</v>
      </c>
      <c r="O31" s="622">
        <v>0</v>
      </c>
      <c r="P31" s="624">
        <v>0</v>
      </c>
      <c r="Q31" s="630">
        <v>0</v>
      </c>
      <c r="R31" s="630">
        <v>0</v>
      </c>
      <c r="S31" s="630">
        <v>0</v>
      </c>
      <c r="T31" s="480"/>
    </row>
    <row r="32" ht="27.75" customHeight="1" spans="1:20">
      <c r="A32" s="612">
        <v>30</v>
      </c>
      <c r="B32" s="613" t="s">
        <v>113</v>
      </c>
      <c r="C32" s="431" t="s">
        <v>282</v>
      </c>
      <c r="D32" s="610"/>
      <c r="E32" s="610"/>
      <c r="F32" s="610" t="s">
        <v>497</v>
      </c>
      <c r="G32" s="611">
        <f t="shared" ref="G32:K32" si="4">SUM(G33:G35)</f>
        <v>230</v>
      </c>
      <c r="H32" s="610"/>
      <c r="I32" s="622">
        <f t="shared" si="4"/>
        <v>44000</v>
      </c>
      <c r="J32" s="622">
        <f t="shared" si="4"/>
        <v>44000</v>
      </c>
      <c r="K32" s="622">
        <f t="shared" si="4"/>
        <v>44000</v>
      </c>
      <c r="L32" s="622"/>
      <c r="M32" s="622"/>
      <c r="N32" s="622"/>
      <c r="O32" s="622"/>
      <c r="P32" s="624"/>
      <c r="Q32" s="630"/>
      <c r="R32" s="630"/>
      <c r="S32" s="630"/>
      <c r="T32" s="480"/>
    </row>
    <row r="33" ht="27.75" customHeight="1" spans="1:20">
      <c r="A33" s="609">
        <v>31</v>
      </c>
      <c r="B33" s="431"/>
      <c r="C33" s="431"/>
      <c r="D33" s="610" t="s">
        <v>498</v>
      </c>
      <c r="E33" s="610" t="s">
        <v>483</v>
      </c>
      <c r="F33" s="610" t="s">
        <v>497</v>
      </c>
      <c r="G33" s="611">
        <v>0</v>
      </c>
      <c r="H33" s="610"/>
      <c r="I33" s="622">
        <v>30000</v>
      </c>
      <c r="J33" s="622">
        <v>30000</v>
      </c>
      <c r="K33" s="622">
        <v>30000</v>
      </c>
      <c r="L33" s="622"/>
      <c r="M33" s="622"/>
      <c r="N33" s="622"/>
      <c r="O33" s="622"/>
      <c r="P33" s="624"/>
      <c r="Q33" s="630"/>
      <c r="R33" s="630"/>
      <c r="S33" s="630"/>
      <c r="T33" s="480"/>
    </row>
    <row r="34" ht="27.75" customHeight="1" spans="1:20">
      <c r="A34" s="612">
        <v>32</v>
      </c>
      <c r="B34" s="431"/>
      <c r="C34" s="431"/>
      <c r="D34" s="610" t="s">
        <v>499</v>
      </c>
      <c r="E34" s="610" t="s">
        <v>500</v>
      </c>
      <c r="F34" s="610" t="s">
        <v>497</v>
      </c>
      <c r="G34" s="611">
        <v>200</v>
      </c>
      <c r="H34" s="610" t="s">
        <v>501</v>
      </c>
      <c r="I34" s="622">
        <v>5000</v>
      </c>
      <c r="J34" s="622">
        <v>5000</v>
      </c>
      <c r="K34" s="622">
        <v>5000</v>
      </c>
      <c r="L34" s="622"/>
      <c r="M34" s="622"/>
      <c r="N34" s="622"/>
      <c r="O34" s="622"/>
      <c r="P34" s="624"/>
      <c r="Q34" s="630"/>
      <c r="R34" s="630"/>
      <c r="S34" s="630"/>
      <c r="T34" s="480"/>
    </row>
    <row r="35" ht="27.75" customHeight="1" spans="1:20">
      <c r="A35" s="609">
        <v>33</v>
      </c>
      <c r="B35" s="431"/>
      <c r="C35" s="431"/>
      <c r="D35" s="610" t="s">
        <v>474</v>
      </c>
      <c r="E35" s="610" t="s">
        <v>486</v>
      </c>
      <c r="F35" s="610" t="s">
        <v>497</v>
      </c>
      <c r="G35" s="611">
        <v>30</v>
      </c>
      <c r="H35" s="610" t="s">
        <v>487</v>
      </c>
      <c r="I35" s="622">
        <v>9000</v>
      </c>
      <c r="J35" s="622">
        <v>9000</v>
      </c>
      <c r="K35" s="622">
        <v>9000</v>
      </c>
      <c r="L35" s="622"/>
      <c r="M35" s="622"/>
      <c r="N35" s="622"/>
      <c r="O35" s="622"/>
      <c r="P35" s="624"/>
      <c r="Q35" s="630"/>
      <c r="R35" s="630"/>
      <c r="S35" s="630"/>
      <c r="T35" s="480"/>
    </row>
    <row r="36" customFormat="1" ht="27.75" customHeight="1" spans="1:20">
      <c r="A36" s="609">
        <v>35</v>
      </c>
      <c r="B36" s="431" t="s">
        <v>115</v>
      </c>
      <c r="C36" s="431" t="s">
        <v>284</v>
      </c>
      <c r="D36" s="610"/>
      <c r="E36" s="610"/>
      <c r="F36" s="610"/>
      <c r="G36" s="611">
        <v>315</v>
      </c>
      <c r="H36" s="610"/>
      <c r="I36" s="622">
        <f>SUM(I37:I51)</f>
        <v>862100</v>
      </c>
      <c r="J36" s="622">
        <f t="shared" ref="J36:O36" si="5">SUM(J37:J51)</f>
        <v>862100</v>
      </c>
      <c r="K36" s="622">
        <f t="shared" si="5"/>
        <v>862100</v>
      </c>
      <c r="L36" s="622">
        <f t="shared" si="5"/>
        <v>0</v>
      </c>
      <c r="M36" s="622">
        <f t="shared" si="5"/>
        <v>0</v>
      </c>
      <c r="N36" s="622">
        <f t="shared" si="5"/>
        <v>0</v>
      </c>
      <c r="O36" s="622">
        <f t="shared" si="5"/>
        <v>0</v>
      </c>
      <c r="P36" s="624">
        <v>0</v>
      </c>
      <c r="Q36" s="630">
        <v>0</v>
      </c>
      <c r="R36" s="630">
        <v>0</v>
      </c>
      <c r="S36" s="630">
        <v>0</v>
      </c>
      <c r="T36" s="631"/>
    </row>
    <row r="37" s="1" customFormat="1" ht="27.75" customHeight="1" spans="1:247">
      <c r="A37" s="612">
        <v>36</v>
      </c>
      <c r="B37" s="431"/>
      <c r="C37" s="431"/>
      <c r="D37" s="610" t="s">
        <v>502</v>
      </c>
      <c r="E37" s="610" t="s">
        <v>503</v>
      </c>
      <c r="F37" s="610" t="s">
        <v>504</v>
      </c>
      <c r="G37" s="611">
        <v>50</v>
      </c>
      <c r="H37" s="610" t="s">
        <v>487</v>
      </c>
      <c r="I37" s="622">
        <v>20000</v>
      </c>
      <c r="J37" s="622">
        <v>20000</v>
      </c>
      <c r="K37" s="622">
        <v>20000</v>
      </c>
      <c r="L37" s="622">
        <v>0</v>
      </c>
      <c r="M37" s="622">
        <v>0</v>
      </c>
      <c r="N37" s="622">
        <v>0</v>
      </c>
      <c r="O37" s="622">
        <v>0</v>
      </c>
      <c r="P37" s="624">
        <v>0</v>
      </c>
      <c r="Q37" s="630">
        <v>0</v>
      </c>
      <c r="R37" s="630">
        <v>0</v>
      </c>
      <c r="S37" s="630">
        <v>0</v>
      </c>
      <c r="T37" s="458"/>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c r="CZ37" s="617"/>
      <c r="DA37" s="617"/>
      <c r="DB37" s="617"/>
      <c r="DC37" s="617"/>
      <c r="DD37" s="617"/>
      <c r="DE37" s="617"/>
      <c r="DF37" s="617"/>
      <c r="DG37" s="617"/>
      <c r="DH37" s="617"/>
      <c r="DI37" s="617"/>
      <c r="DJ37" s="617"/>
      <c r="DK37" s="617"/>
      <c r="DL37" s="617"/>
      <c r="DM37" s="617"/>
      <c r="DN37" s="617"/>
      <c r="DO37" s="617"/>
      <c r="DP37" s="617"/>
      <c r="DQ37" s="617"/>
      <c r="DR37" s="617"/>
      <c r="DS37" s="617"/>
      <c r="DT37" s="617"/>
      <c r="DU37" s="617"/>
      <c r="DV37" s="617"/>
      <c r="DW37" s="617"/>
      <c r="DX37" s="617"/>
      <c r="DY37" s="617"/>
      <c r="DZ37" s="617"/>
      <c r="EA37" s="617"/>
      <c r="EB37" s="617"/>
      <c r="EC37" s="617"/>
      <c r="ED37" s="617"/>
      <c r="EE37" s="617"/>
      <c r="EF37" s="617"/>
      <c r="EG37" s="617"/>
      <c r="EH37" s="617"/>
      <c r="EI37" s="617"/>
      <c r="EJ37" s="617"/>
      <c r="EK37" s="617"/>
      <c r="EL37" s="617"/>
      <c r="EM37" s="617"/>
      <c r="EN37" s="617"/>
      <c r="EO37" s="617"/>
      <c r="EP37" s="617"/>
      <c r="EQ37" s="617"/>
      <c r="ER37" s="617"/>
      <c r="ES37" s="617"/>
      <c r="ET37" s="617"/>
      <c r="EU37" s="617"/>
      <c r="EV37" s="617"/>
      <c r="EW37" s="617"/>
      <c r="EX37" s="617"/>
      <c r="EY37" s="617"/>
      <c r="EZ37" s="617"/>
      <c r="FA37" s="617"/>
      <c r="FB37" s="617"/>
      <c r="FC37" s="617"/>
      <c r="FD37" s="617"/>
      <c r="FE37" s="617"/>
      <c r="FF37" s="617"/>
      <c r="FG37" s="617"/>
      <c r="FH37" s="617"/>
      <c r="FI37" s="617"/>
      <c r="FJ37" s="617"/>
      <c r="FK37" s="617"/>
      <c r="FL37" s="617"/>
      <c r="FM37" s="617"/>
      <c r="FN37" s="617"/>
      <c r="FO37" s="617"/>
      <c r="FP37" s="617"/>
      <c r="FQ37" s="617"/>
      <c r="FR37" s="617"/>
      <c r="FS37" s="617"/>
      <c r="FT37" s="617"/>
      <c r="FU37" s="617"/>
      <c r="FV37" s="617"/>
      <c r="FW37" s="617"/>
      <c r="FX37" s="617"/>
      <c r="FY37" s="617"/>
      <c r="FZ37" s="617"/>
      <c r="GA37" s="617"/>
      <c r="GB37" s="617"/>
      <c r="GC37" s="617"/>
      <c r="GD37" s="617"/>
      <c r="GE37" s="617"/>
      <c r="GF37" s="617"/>
      <c r="GG37" s="617"/>
      <c r="GH37" s="617"/>
      <c r="GI37" s="617"/>
      <c r="GJ37" s="617"/>
      <c r="GK37" s="617"/>
      <c r="GL37" s="617"/>
      <c r="GM37" s="617"/>
      <c r="GN37" s="617"/>
      <c r="GO37" s="617"/>
      <c r="GP37" s="617"/>
      <c r="GQ37" s="617"/>
      <c r="GR37" s="617"/>
      <c r="GS37" s="617"/>
      <c r="GT37" s="617"/>
      <c r="GU37" s="617"/>
      <c r="GV37" s="617"/>
      <c r="GW37" s="617"/>
      <c r="GX37" s="617"/>
      <c r="GY37" s="617"/>
      <c r="GZ37" s="617"/>
      <c r="HA37" s="617"/>
      <c r="HB37" s="617"/>
      <c r="HC37" s="617"/>
      <c r="HD37" s="617"/>
      <c r="HE37" s="617"/>
      <c r="HF37" s="617"/>
      <c r="HG37" s="617"/>
      <c r="HH37" s="617"/>
      <c r="HI37" s="617"/>
      <c r="HJ37" s="617"/>
      <c r="HK37" s="617"/>
      <c r="HL37" s="617"/>
      <c r="HM37" s="617"/>
      <c r="HN37" s="617"/>
      <c r="HO37" s="617"/>
      <c r="HP37" s="617"/>
      <c r="HQ37" s="617"/>
      <c r="HR37" s="617"/>
      <c r="HS37" s="617"/>
      <c r="HT37" s="617"/>
      <c r="HU37" s="617"/>
      <c r="HV37" s="617"/>
      <c r="HW37" s="617"/>
      <c r="HX37" s="617"/>
      <c r="HY37" s="617"/>
      <c r="HZ37" s="617"/>
      <c r="IA37" s="617"/>
      <c r="IB37" s="617"/>
      <c r="IC37" s="617"/>
      <c r="ID37" s="617"/>
      <c r="IE37" s="617"/>
      <c r="IF37" s="617"/>
      <c r="IG37" s="617"/>
      <c r="IH37" s="617"/>
      <c r="II37" s="617"/>
      <c r="IJ37" s="617"/>
      <c r="IK37" s="617"/>
      <c r="IL37" s="617"/>
      <c r="IM37" s="617"/>
    </row>
    <row r="38" s="1" customFormat="1" ht="27.75" customHeight="1" spans="1:247">
      <c r="A38" s="609">
        <v>37</v>
      </c>
      <c r="B38" s="431"/>
      <c r="C38" s="431"/>
      <c r="D38" s="610" t="s">
        <v>505</v>
      </c>
      <c r="E38" s="610" t="s">
        <v>481</v>
      </c>
      <c r="F38" s="610" t="s">
        <v>506</v>
      </c>
      <c r="G38" s="611">
        <v>20</v>
      </c>
      <c r="H38" s="610" t="s">
        <v>482</v>
      </c>
      <c r="I38" s="622">
        <v>30000</v>
      </c>
      <c r="J38" s="622">
        <v>30000</v>
      </c>
      <c r="K38" s="622">
        <v>30000</v>
      </c>
      <c r="L38" s="622">
        <v>0</v>
      </c>
      <c r="M38" s="622">
        <v>0</v>
      </c>
      <c r="N38" s="622">
        <v>0</v>
      </c>
      <c r="O38" s="622">
        <v>0</v>
      </c>
      <c r="P38" s="624">
        <v>0</v>
      </c>
      <c r="Q38" s="630">
        <v>0</v>
      </c>
      <c r="R38" s="630">
        <v>0</v>
      </c>
      <c r="S38" s="630">
        <v>0</v>
      </c>
      <c r="T38" s="458"/>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c r="DN38" s="617"/>
      <c r="DO38" s="617"/>
      <c r="DP38" s="617"/>
      <c r="DQ38" s="617"/>
      <c r="DR38" s="617"/>
      <c r="DS38" s="617"/>
      <c r="DT38" s="617"/>
      <c r="DU38" s="617"/>
      <c r="DV38" s="617"/>
      <c r="DW38" s="617"/>
      <c r="DX38" s="617"/>
      <c r="DY38" s="617"/>
      <c r="DZ38" s="617"/>
      <c r="EA38" s="617"/>
      <c r="EB38" s="617"/>
      <c r="EC38" s="617"/>
      <c r="ED38" s="617"/>
      <c r="EE38" s="617"/>
      <c r="EF38" s="617"/>
      <c r="EG38" s="617"/>
      <c r="EH38" s="617"/>
      <c r="EI38" s="617"/>
      <c r="EJ38" s="617"/>
      <c r="EK38" s="617"/>
      <c r="EL38" s="617"/>
      <c r="EM38" s="617"/>
      <c r="EN38" s="617"/>
      <c r="EO38" s="617"/>
      <c r="EP38" s="617"/>
      <c r="EQ38" s="617"/>
      <c r="ER38" s="617"/>
      <c r="ES38" s="617"/>
      <c r="ET38" s="617"/>
      <c r="EU38" s="617"/>
      <c r="EV38" s="617"/>
      <c r="EW38" s="617"/>
      <c r="EX38" s="617"/>
      <c r="EY38" s="617"/>
      <c r="EZ38" s="617"/>
      <c r="FA38" s="617"/>
      <c r="FB38" s="617"/>
      <c r="FC38" s="617"/>
      <c r="FD38" s="617"/>
      <c r="FE38" s="617"/>
      <c r="FF38" s="617"/>
      <c r="FG38" s="617"/>
      <c r="FH38" s="617"/>
      <c r="FI38" s="617"/>
      <c r="FJ38" s="617"/>
      <c r="FK38" s="617"/>
      <c r="FL38" s="617"/>
      <c r="FM38" s="617"/>
      <c r="FN38" s="617"/>
      <c r="FO38" s="617"/>
      <c r="FP38" s="617"/>
      <c r="FQ38" s="617"/>
      <c r="FR38" s="617"/>
      <c r="FS38" s="617"/>
      <c r="FT38" s="617"/>
      <c r="FU38" s="617"/>
      <c r="FV38" s="617"/>
      <c r="FW38" s="617"/>
      <c r="FX38" s="617"/>
      <c r="FY38" s="617"/>
      <c r="FZ38" s="617"/>
      <c r="GA38" s="617"/>
      <c r="GB38" s="617"/>
      <c r="GC38" s="617"/>
      <c r="GD38" s="617"/>
      <c r="GE38" s="617"/>
      <c r="GF38" s="617"/>
      <c r="GG38" s="617"/>
      <c r="GH38" s="617"/>
      <c r="GI38" s="617"/>
      <c r="GJ38" s="617"/>
      <c r="GK38" s="617"/>
      <c r="GL38" s="617"/>
      <c r="GM38" s="617"/>
      <c r="GN38" s="617"/>
      <c r="GO38" s="617"/>
      <c r="GP38" s="617"/>
      <c r="GQ38" s="617"/>
      <c r="GR38" s="617"/>
      <c r="GS38" s="617"/>
      <c r="GT38" s="617"/>
      <c r="GU38" s="617"/>
      <c r="GV38" s="617"/>
      <c r="GW38" s="617"/>
      <c r="GX38" s="617"/>
      <c r="GY38" s="617"/>
      <c r="GZ38" s="617"/>
      <c r="HA38" s="617"/>
      <c r="HB38" s="617"/>
      <c r="HC38" s="617"/>
      <c r="HD38" s="617"/>
      <c r="HE38" s="617"/>
      <c r="HF38" s="617"/>
      <c r="HG38" s="617"/>
      <c r="HH38" s="617"/>
      <c r="HI38" s="617"/>
      <c r="HJ38" s="617"/>
      <c r="HK38" s="617"/>
      <c r="HL38" s="617"/>
      <c r="HM38" s="617"/>
      <c r="HN38" s="617"/>
      <c r="HO38" s="617"/>
      <c r="HP38" s="617"/>
      <c r="HQ38" s="617"/>
      <c r="HR38" s="617"/>
      <c r="HS38" s="617"/>
      <c r="HT38" s="617"/>
      <c r="HU38" s="617"/>
      <c r="HV38" s="617"/>
      <c r="HW38" s="617"/>
      <c r="HX38" s="617"/>
      <c r="HY38" s="617"/>
      <c r="HZ38" s="617"/>
      <c r="IA38" s="617"/>
      <c r="IB38" s="617"/>
      <c r="IC38" s="617"/>
      <c r="ID38" s="617"/>
      <c r="IE38" s="617"/>
      <c r="IF38" s="617"/>
      <c r="IG38" s="617"/>
      <c r="IH38" s="617"/>
      <c r="II38" s="617"/>
      <c r="IJ38" s="617"/>
      <c r="IK38" s="617"/>
      <c r="IL38" s="617"/>
      <c r="IM38" s="617"/>
    </row>
    <row r="39" s="1" customFormat="1" ht="27.75" customHeight="1" spans="1:247">
      <c r="A39" s="612">
        <v>38</v>
      </c>
      <c r="B39" s="431"/>
      <c r="C39" s="431"/>
      <c r="D39" s="610" t="s">
        <v>502</v>
      </c>
      <c r="E39" s="610" t="s">
        <v>507</v>
      </c>
      <c r="F39" s="610" t="s">
        <v>504</v>
      </c>
      <c r="G39" s="611">
        <v>10</v>
      </c>
      <c r="H39" s="610" t="s">
        <v>508</v>
      </c>
      <c r="I39" s="622">
        <v>5000</v>
      </c>
      <c r="J39" s="622">
        <v>5000</v>
      </c>
      <c r="K39" s="622">
        <v>5000</v>
      </c>
      <c r="L39" s="622">
        <v>0</v>
      </c>
      <c r="M39" s="622">
        <v>0</v>
      </c>
      <c r="N39" s="622">
        <v>0</v>
      </c>
      <c r="O39" s="622">
        <v>0</v>
      </c>
      <c r="P39" s="624">
        <v>0</v>
      </c>
      <c r="Q39" s="630">
        <v>0</v>
      </c>
      <c r="R39" s="630">
        <v>0</v>
      </c>
      <c r="S39" s="630">
        <v>0</v>
      </c>
      <c r="T39" s="458"/>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c r="CZ39" s="617"/>
      <c r="DA39" s="617"/>
      <c r="DB39" s="617"/>
      <c r="DC39" s="617"/>
      <c r="DD39" s="617"/>
      <c r="DE39" s="617"/>
      <c r="DF39" s="617"/>
      <c r="DG39" s="617"/>
      <c r="DH39" s="617"/>
      <c r="DI39" s="617"/>
      <c r="DJ39" s="617"/>
      <c r="DK39" s="617"/>
      <c r="DL39" s="617"/>
      <c r="DM39" s="617"/>
      <c r="DN39" s="617"/>
      <c r="DO39" s="617"/>
      <c r="DP39" s="617"/>
      <c r="DQ39" s="617"/>
      <c r="DR39" s="617"/>
      <c r="DS39" s="617"/>
      <c r="DT39" s="617"/>
      <c r="DU39" s="617"/>
      <c r="DV39" s="617"/>
      <c r="DW39" s="617"/>
      <c r="DX39" s="617"/>
      <c r="DY39" s="617"/>
      <c r="DZ39" s="617"/>
      <c r="EA39" s="617"/>
      <c r="EB39" s="617"/>
      <c r="EC39" s="617"/>
      <c r="ED39" s="617"/>
      <c r="EE39" s="617"/>
      <c r="EF39" s="617"/>
      <c r="EG39" s="617"/>
      <c r="EH39" s="617"/>
      <c r="EI39" s="617"/>
      <c r="EJ39" s="617"/>
      <c r="EK39" s="617"/>
      <c r="EL39" s="617"/>
      <c r="EM39" s="617"/>
      <c r="EN39" s="617"/>
      <c r="EO39" s="617"/>
      <c r="EP39" s="617"/>
      <c r="EQ39" s="617"/>
      <c r="ER39" s="617"/>
      <c r="ES39" s="617"/>
      <c r="ET39" s="617"/>
      <c r="EU39" s="617"/>
      <c r="EV39" s="617"/>
      <c r="EW39" s="617"/>
      <c r="EX39" s="617"/>
      <c r="EY39" s="617"/>
      <c r="EZ39" s="617"/>
      <c r="FA39" s="617"/>
      <c r="FB39" s="617"/>
      <c r="FC39" s="617"/>
      <c r="FD39" s="617"/>
      <c r="FE39" s="617"/>
      <c r="FF39" s="617"/>
      <c r="FG39" s="617"/>
      <c r="FH39" s="617"/>
      <c r="FI39" s="617"/>
      <c r="FJ39" s="617"/>
      <c r="FK39" s="617"/>
      <c r="FL39" s="617"/>
      <c r="FM39" s="617"/>
      <c r="FN39" s="617"/>
      <c r="FO39" s="617"/>
      <c r="FP39" s="617"/>
      <c r="FQ39" s="617"/>
      <c r="FR39" s="617"/>
      <c r="FS39" s="617"/>
      <c r="FT39" s="617"/>
      <c r="FU39" s="617"/>
      <c r="FV39" s="617"/>
      <c r="FW39" s="617"/>
      <c r="FX39" s="617"/>
      <c r="FY39" s="617"/>
      <c r="FZ39" s="617"/>
      <c r="GA39" s="617"/>
      <c r="GB39" s="617"/>
      <c r="GC39" s="617"/>
      <c r="GD39" s="617"/>
      <c r="GE39" s="617"/>
      <c r="GF39" s="617"/>
      <c r="GG39" s="617"/>
      <c r="GH39" s="617"/>
      <c r="GI39" s="617"/>
      <c r="GJ39" s="617"/>
      <c r="GK39" s="617"/>
      <c r="GL39" s="617"/>
      <c r="GM39" s="617"/>
      <c r="GN39" s="617"/>
      <c r="GO39" s="617"/>
      <c r="GP39" s="617"/>
      <c r="GQ39" s="617"/>
      <c r="GR39" s="617"/>
      <c r="GS39" s="617"/>
      <c r="GT39" s="617"/>
      <c r="GU39" s="617"/>
      <c r="GV39" s="617"/>
      <c r="GW39" s="617"/>
      <c r="GX39" s="617"/>
      <c r="GY39" s="617"/>
      <c r="GZ39" s="617"/>
      <c r="HA39" s="617"/>
      <c r="HB39" s="617"/>
      <c r="HC39" s="617"/>
      <c r="HD39" s="617"/>
      <c r="HE39" s="617"/>
      <c r="HF39" s="617"/>
      <c r="HG39" s="617"/>
      <c r="HH39" s="617"/>
      <c r="HI39" s="617"/>
      <c r="HJ39" s="617"/>
      <c r="HK39" s="617"/>
      <c r="HL39" s="617"/>
      <c r="HM39" s="617"/>
      <c r="HN39" s="617"/>
      <c r="HO39" s="617"/>
      <c r="HP39" s="617"/>
      <c r="HQ39" s="617"/>
      <c r="HR39" s="617"/>
      <c r="HS39" s="617"/>
      <c r="HT39" s="617"/>
      <c r="HU39" s="617"/>
      <c r="HV39" s="617"/>
      <c r="HW39" s="617"/>
      <c r="HX39" s="617"/>
      <c r="HY39" s="617"/>
      <c r="HZ39" s="617"/>
      <c r="IA39" s="617"/>
      <c r="IB39" s="617"/>
      <c r="IC39" s="617"/>
      <c r="ID39" s="617"/>
      <c r="IE39" s="617"/>
      <c r="IF39" s="617"/>
      <c r="IG39" s="617"/>
      <c r="IH39" s="617"/>
      <c r="II39" s="617"/>
      <c r="IJ39" s="617"/>
      <c r="IK39" s="617"/>
      <c r="IL39" s="617"/>
      <c r="IM39" s="617"/>
    </row>
    <row r="40" s="1" customFormat="1" ht="27.75" customHeight="1" spans="1:247">
      <c r="A40" s="612">
        <v>40</v>
      </c>
      <c r="B40" s="431"/>
      <c r="C40" s="431"/>
      <c r="D40" s="610" t="s">
        <v>502</v>
      </c>
      <c r="E40" s="610" t="s">
        <v>509</v>
      </c>
      <c r="F40" s="610" t="s">
        <v>510</v>
      </c>
      <c r="G40" s="611">
        <v>30</v>
      </c>
      <c r="H40" s="610" t="s">
        <v>501</v>
      </c>
      <c r="I40" s="622">
        <v>10000</v>
      </c>
      <c r="J40" s="622">
        <v>10000</v>
      </c>
      <c r="K40" s="622">
        <v>10000</v>
      </c>
      <c r="L40" s="622">
        <v>0</v>
      </c>
      <c r="M40" s="622">
        <v>0</v>
      </c>
      <c r="N40" s="622">
        <v>0</v>
      </c>
      <c r="O40" s="622">
        <v>0</v>
      </c>
      <c r="P40" s="624">
        <v>0</v>
      </c>
      <c r="Q40" s="630">
        <v>0</v>
      </c>
      <c r="R40" s="630">
        <v>0</v>
      </c>
      <c r="S40" s="630">
        <v>0</v>
      </c>
      <c r="T40" s="458"/>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c r="CZ40" s="617"/>
      <c r="DA40" s="617"/>
      <c r="DB40" s="617"/>
      <c r="DC40" s="617"/>
      <c r="DD40" s="617"/>
      <c r="DE40" s="617"/>
      <c r="DF40" s="617"/>
      <c r="DG40" s="617"/>
      <c r="DH40" s="617"/>
      <c r="DI40" s="617"/>
      <c r="DJ40" s="617"/>
      <c r="DK40" s="617"/>
      <c r="DL40" s="617"/>
      <c r="DM40" s="617"/>
      <c r="DN40" s="617"/>
      <c r="DO40" s="617"/>
      <c r="DP40" s="617"/>
      <c r="DQ40" s="617"/>
      <c r="DR40" s="617"/>
      <c r="DS40" s="617"/>
      <c r="DT40" s="617"/>
      <c r="DU40" s="617"/>
      <c r="DV40" s="617"/>
      <c r="DW40" s="617"/>
      <c r="DX40" s="617"/>
      <c r="DY40" s="617"/>
      <c r="DZ40" s="617"/>
      <c r="EA40" s="617"/>
      <c r="EB40" s="617"/>
      <c r="EC40" s="617"/>
      <c r="ED40" s="617"/>
      <c r="EE40" s="617"/>
      <c r="EF40" s="617"/>
      <c r="EG40" s="617"/>
      <c r="EH40" s="617"/>
      <c r="EI40" s="617"/>
      <c r="EJ40" s="617"/>
      <c r="EK40" s="617"/>
      <c r="EL40" s="617"/>
      <c r="EM40" s="617"/>
      <c r="EN40" s="617"/>
      <c r="EO40" s="617"/>
      <c r="EP40" s="617"/>
      <c r="EQ40" s="617"/>
      <c r="ER40" s="617"/>
      <c r="ES40" s="617"/>
      <c r="ET40" s="617"/>
      <c r="EU40" s="617"/>
      <c r="EV40" s="617"/>
      <c r="EW40" s="617"/>
      <c r="EX40" s="617"/>
      <c r="EY40" s="617"/>
      <c r="EZ40" s="617"/>
      <c r="FA40" s="617"/>
      <c r="FB40" s="617"/>
      <c r="FC40" s="617"/>
      <c r="FD40" s="617"/>
      <c r="FE40" s="617"/>
      <c r="FF40" s="617"/>
      <c r="FG40" s="617"/>
      <c r="FH40" s="617"/>
      <c r="FI40" s="617"/>
      <c r="FJ40" s="617"/>
      <c r="FK40" s="617"/>
      <c r="FL40" s="617"/>
      <c r="FM40" s="617"/>
      <c r="FN40" s="617"/>
      <c r="FO40" s="617"/>
      <c r="FP40" s="617"/>
      <c r="FQ40" s="617"/>
      <c r="FR40" s="617"/>
      <c r="FS40" s="617"/>
      <c r="FT40" s="617"/>
      <c r="FU40" s="617"/>
      <c r="FV40" s="617"/>
      <c r="FW40" s="617"/>
      <c r="FX40" s="617"/>
      <c r="FY40" s="617"/>
      <c r="FZ40" s="617"/>
      <c r="GA40" s="617"/>
      <c r="GB40" s="617"/>
      <c r="GC40" s="617"/>
      <c r="GD40" s="617"/>
      <c r="GE40" s="617"/>
      <c r="GF40" s="617"/>
      <c r="GG40" s="617"/>
      <c r="GH40" s="617"/>
      <c r="GI40" s="617"/>
      <c r="GJ40" s="617"/>
      <c r="GK40" s="617"/>
      <c r="GL40" s="617"/>
      <c r="GM40" s="617"/>
      <c r="GN40" s="617"/>
      <c r="GO40" s="617"/>
      <c r="GP40" s="617"/>
      <c r="GQ40" s="617"/>
      <c r="GR40" s="617"/>
      <c r="GS40" s="617"/>
      <c r="GT40" s="617"/>
      <c r="GU40" s="617"/>
      <c r="GV40" s="617"/>
      <c r="GW40" s="617"/>
      <c r="GX40" s="617"/>
      <c r="GY40" s="617"/>
      <c r="GZ40" s="617"/>
      <c r="HA40" s="617"/>
      <c r="HB40" s="617"/>
      <c r="HC40" s="617"/>
      <c r="HD40" s="617"/>
      <c r="HE40" s="617"/>
      <c r="HF40" s="617"/>
      <c r="HG40" s="617"/>
      <c r="HH40" s="617"/>
      <c r="HI40" s="617"/>
      <c r="HJ40" s="617"/>
      <c r="HK40" s="617"/>
      <c r="HL40" s="617"/>
      <c r="HM40" s="617"/>
      <c r="HN40" s="617"/>
      <c r="HO40" s="617"/>
      <c r="HP40" s="617"/>
      <c r="HQ40" s="617"/>
      <c r="HR40" s="617"/>
      <c r="HS40" s="617"/>
      <c r="HT40" s="617"/>
      <c r="HU40" s="617"/>
      <c r="HV40" s="617"/>
      <c r="HW40" s="617"/>
      <c r="HX40" s="617"/>
      <c r="HY40" s="617"/>
      <c r="HZ40" s="617"/>
      <c r="IA40" s="617"/>
      <c r="IB40" s="617"/>
      <c r="IC40" s="617"/>
      <c r="ID40" s="617"/>
      <c r="IE40" s="617"/>
      <c r="IF40" s="617"/>
      <c r="IG40" s="617"/>
      <c r="IH40" s="617"/>
      <c r="II40" s="617"/>
      <c r="IJ40" s="617"/>
      <c r="IK40" s="617"/>
      <c r="IL40" s="617"/>
      <c r="IM40" s="617"/>
    </row>
    <row r="41" s="1" customFormat="1" ht="27.75" customHeight="1" spans="1:247">
      <c r="A41" s="609">
        <v>41</v>
      </c>
      <c r="B41" s="431"/>
      <c r="C41" s="431"/>
      <c r="D41" s="610" t="s">
        <v>511</v>
      </c>
      <c r="E41" s="610" t="s">
        <v>511</v>
      </c>
      <c r="F41" s="610" t="s">
        <v>512</v>
      </c>
      <c r="G41" s="611">
        <v>20</v>
      </c>
      <c r="H41" s="610" t="s">
        <v>482</v>
      </c>
      <c r="I41" s="622">
        <v>20000</v>
      </c>
      <c r="J41" s="622">
        <v>20000</v>
      </c>
      <c r="K41" s="622">
        <v>20000</v>
      </c>
      <c r="L41" s="622">
        <v>0</v>
      </c>
      <c r="M41" s="622">
        <v>0</v>
      </c>
      <c r="N41" s="622">
        <v>0</v>
      </c>
      <c r="O41" s="622">
        <v>0</v>
      </c>
      <c r="P41" s="624">
        <v>0</v>
      </c>
      <c r="Q41" s="630">
        <v>0</v>
      </c>
      <c r="R41" s="630">
        <v>0</v>
      </c>
      <c r="S41" s="630">
        <v>0</v>
      </c>
      <c r="T41" s="458"/>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c r="CZ41" s="617"/>
      <c r="DA41" s="617"/>
      <c r="DB41" s="617"/>
      <c r="DC41" s="617"/>
      <c r="DD41" s="617"/>
      <c r="DE41" s="617"/>
      <c r="DF41" s="617"/>
      <c r="DG41" s="617"/>
      <c r="DH41" s="617"/>
      <c r="DI41" s="617"/>
      <c r="DJ41" s="617"/>
      <c r="DK41" s="617"/>
      <c r="DL41" s="617"/>
      <c r="DM41" s="617"/>
      <c r="DN41" s="617"/>
      <c r="DO41" s="617"/>
      <c r="DP41" s="617"/>
      <c r="DQ41" s="617"/>
      <c r="DR41" s="617"/>
      <c r="DS41" s="617"/>
      <c r="DT41" s="617"/>
      <c r="DU41" s="617"/>
      <c r="DV41" s="617"/>
      <c r="DW41" s="617"/>
      <c r="DX41" s="617"/>
      <c r="DY41" s="617"/>
      <c r="DZ41" s="617"/>
      <c r="EA41" s="617"/>
      <c r="EB41" s="617"/>
      <c r="EC41" s="617"/>
      <c r="ED41" s="617"/>
      <c r="EE41" s="617"/>
      <c r="EF41" s="617"/>
      <c r="EG41" s="617"/>
      <c r="EH41" s="617"/>
      <c r="EI41" s="617"/>
      <c r="EJ41" s="617"/>
      <c r="EK41" s="617"/>
      <c r="EL41" s="617"/>
      <c r="EM41" s="617"/>
      <c r="EN41" s="617"/>
      <c r="EO41" s="617"/>
      <c r="EP41" s="617"/>
      <c r="EQ41" s="617"/>
      <c r="ER41" s="617"/>
      <c r="ES41" s="617"/>
      <c r="ET41" s="617"/>
      <c r="EU41" s="617"/>
      <c r="EV41" s="617"/>
      <c r="EW41" s="617"/>
      <c r="EX41" s="617"/>
      <c r="EY41" s="617"/>
      <c r="EZ41" s="617"/>
      <c r="FA41" s="617"/>
      <c r="FB41" s="617"/>
      <c r="FC41" s="617"/>
      <c r="FD41" s="617"/>
      <c r="FE41" s="617"/>
      <c r="FF41" s="617"/>
      <c r="FG41" s="617"/>
      <c r="FH41" s="617"/>
      <c r="FI41" s="617"/>
      <c r="FJ41" s="617"/>
      <c r="FK41" s="617"/>
      <c r="FL41" s="617"/>
      <c r="FM41" s="617"/>
      <c r="FN41" s="617"/>
      <c r="FO41" s="617"/>
      <c r="FP41" s="617"/>
      <c r="FQ41" s="617"/>
      <c r="FR41" s="617"/>
      <c r="FS41" s="617"/>
      <c r="FT41" s="617"/>
      <c r="FU41" s="617"/>
      <c r="FV41" s="617"/>
      <c r="FW41" s="617"/>
      <c r="FX41" s="617"/>
      <c r="FY41" s="617"/>
      <c r="FZ41" s="617"/>
      <c r="GA41" s="617"/>
      <c r="GB41" s="617"/>
      <c r="GC41" s="617"/>
      <c r="GD41" s="617"/>
      <c r="GE41" s="617"/>
      <c r="GF41" s="617"/>
      <c r="GG41" s="617"/>
      <c r="GH41" s="617"/>
      <c r="GI41" s="617"/>
      <c r="GJ41" s="617"/>
      <c r="GK41" s="617"/>
      <c r="GL41" s="617"/>
      <c r="GM41" s="617"/>
      <c r="GN41" s="617"/>
      <c r="GO41" s="617"/>
      <c r="GP41" s="617"/>
      <c r="GQ41" s="617"/>
      <c r="GR41" s="617"/>
      <c r="GS41" s="617"/>
      <c r="GT41" s="617"/>
      <c r="GU41" s="617"/>
      <c r="GV41" s="617"/>
      <c r="GW41" s="617"/>
      <c r="GX41" s="617"/>
      <c r="GY41" s="617"/>
      <c r="GZ41" s="617"/>
      <c r="HA41" s="617"/>
      <c r="HB41" s="617"/>
      <c r="HC41" s="617"/>
      <c r="HD41" s="617"/>
      <c r="HE41" s="617"/>
      <c r="HF41" s="617"/>
      <c r="HG41" s="617"/>
      <c r="HH41" s="617"/>
      <c r="HI41" s="617"/>
      <c r="HJ41" s="617"/>
      <c r="HK41" s="617"/>
      <c r="HL41" s="617"/>
      <c r="HM41" s="617"/>
      <c r="HN41" s="617"/>
      <c r="HO41" s="617"/>
      <c r="HP41" s="617"/>
      <c r="HQ41" s="617"/>
      <c r="HR41" s="617"/>
      <c r="HS41" s="617"/>
      <c r="HT41" s="617"/>
      <c r="HU41" s="617"/>
      <c r="HV41" s="617"/>
      <c r="HW41" s="617"/>
      <c r="HX41" s="617"/>
      <c r="HY41" s="617"/>
      <c r="HZ41" s="617"/>
      <c r="IA41" s="617"/>
      <c r="IB41" s="617"/>
      <c r="IC41" s="617"/>
      <c r="ID41" s="617"/>
      <c r="IE41" s="617"/>
      <c r="IF41" s="617"/>
      <c r="IG41" s="617"/>
      <c r="IH41" s="617"/>
      <c r="II41" s="617"/>
      <c r="IJ41" s="617"/>
      <c r="IK41" s="617"/>
      <c r="IL41" s="617"/>
      <c r="IM41" s="617"/>
    </row>
    <row r="42" s="1" customFormat="1" ht="27.75" customHeight="1" spans="1:247">
      <c r="A42" s="612">
        <v>42</v>
      </c>
      <c r="B42" s="431"/>
      <c r="C42" s="431"/>
      <c r="D42" s="610" t="s">
        <v>502</v>
      </c>
      <c r="E42" s="610" t="s">
        <v>513</v>
      </c>
      <c r="F42" s="610" t="s">
        <v>510</v>
      </c>
      <c r="G42" s="611">
        <v>20</v>
      </c>
      <c r="H42" s="610" t="s">
        <v>514</v>
      </c>
      <c r="I42" s="622">
        <v>600</v>
      </c>
      <c r="J42" s="622">
        <v>600</v>
      </c>
      <c r="K42" s="622">
        <v>600</v>
      </c>
      <c r="L42" s="622">
        <v>0</v>
      </c>
      <c r="M42" s="622">
        <v>0</v>
      </c>
      <c r="N42" s="622">
        <v>0</v>
      </c>
      <c r="O42" s="622">
        <v>0</v>
      </c>
      <c r="P42" s="624">
        <v>0</v>
      </c>
      <c r="Q42" s="630">
        <v>0</v>
      </c>
      <c r="R42" s="630">
        <v>0</v>
      </c>
      <c r="S42" s="630">
        <v>0</v>
      </c>
      <c r="T42" s="458"/>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c r="CZ42" s="617"/>
      <c r="DA42" s="617"/>
      <c r="DB42" s="617"/>
      <c r="DC42" s="617"/>
      <c r="DD42" s="617"/>
      <c r="DE42" s="617"/>
      <c r="DF42" s="617"/>
      <c r="DG42" s="617"/>
      <c r="DH42" s="617"/>
      <c r="DI42" s="617"/>
      <c r="DJ42" s="617"/>
      <c r="DK42" s="617"/>
      <c r="DL42" s="617"/>
      <c r="DM42" s="617"/>
      <c r="DN42" s="617"/>
      <c r="DO42" s="617"/>
      <c r="DP42" s="617"/>
      <c r="DQ42" s="617"/>
      <c r="DR42" s="617"/>
      <c r="DS42" s="617"/>
      <c r="DT42" s="617"/>
      <c r="DU42" s="617"/>
      <c r="DV42" s="617"/>
      <c r="DW42" s="617"/>
      <c r="DX42" s="617"/>
      <c r="DY42" s="617"/>
      <c r="DZ42" s="617"/>
      <c r="EA42" s="617"/>
      <c r="EB42" s="617"/>
      <c r="EC42" s="617"/>
      <c r="ED42" s="617"/>
      <c r="EE42" s="617"/>
      <c r="EF42" s="617"/>
      <c r="EG42" s="617"/>
      <c r="EH42" s="617"/>
      <c r="EI42" s="617"/>
      <c r="EJ42" s="617"/>
      <c r="EK42" s="617"/>
      <c r="EL42" s="617"/>
      <c r="EM42" s="617"/>
      <c r="EN42" s="617"/>
      <c r="EO42" s="617"/>
      <c r="EP42" s="617"/>
      <c r="EQ42" s="617"/>
      <c r="ER42" s="617"/>
      <c r="ES42" s="617"/>
      <c r="ET42" s="617"/>
      <c r="EU42" s="617"/>
      <c r="EV42" s="617"/>
      <c r="EW42" s="617"/>
      <c r="EX42" s="617"/>
      <c r="EY42" s="617"/>
      <c r="EZ42" s="617"/>
      <c r="FA42" s="617"/>
      <c r="FB42" s="617"/>
      <c r="FC42" s="617"/>
      <c r="FD42" s="617"/>
      <c r="FE42" s="617"/>
      <c r="FF42" s="617"/>
      <c r="FG42" s="617"/>
      <c r="FH42" s="617"/>
      <c r="FI42" s="617"/>
      <c r="FJ42" s="617"/>
      <c r="FK42" s="617"/>
      <c r="FL42" s="617"/>
      <c r="FM42" s="617"/>
      <c r="FN42" s="617"/>
      <c r="FO42" s="617"/>
      <c r="FP42" s="617"/>
      <c r="FQ42" s="617"/>
      <c r="FR42" s="617"/>
      <c r="FS42" s="617"/>
      <c r="FT42" s="617"/>
      <c r="FU42" s="617"/>
      <c r="FV42" s="617"/>
      <c r="FW42" s="617"/>
      <c r="FX42" s="617"/>
      <c r="FY42" s="617"/>
      <c r="FZ42" s="617"/>
      <c r="GA42" s="617"/>
      <c r="GB42" s="617"/>
      <c r="GC42" s="617"/>
      <c r="GD42" s="617"/>
      <c r="GE42" s="617"/>
      <c r="GF42" s="617"/>
      <c r="GG42" s="617"/>
      <c r="GH42" s="617"/>
      <c r="GI42" s="617"/>
      <c r="GJ42" s="617"/>
      <c r="GK42" s="617"/>
      <c r="GL42" s="617"/>
      <c r="GM42" s="617"/>
      <c r="GN42" s="617"/>
      <c r="GO42" s="617"/>
      <c r="GP42" s="617"/>
      <c r="GQ42" s="617"/>
      <c r="GR42" s="617"/>
      <c r="GS42" s="617"/>
      <c r="GT42" s="617"/>
      <c r="GU42" s="617"/>
      <c r="GV42" s="617"/>
      <c r="GW42" s="617"/>
      <c r="GX42" s="617"/>
      <c r="GY42" s="617"/>
      <c r="GZ42" s="617"/>
      <c r="HA42" s="617"/>
      <c r="HB42" s="617"/>
      <c r="HC42" s="617"/>
      <c r="HD42" s="617"/>
      <c r="HE42" s="617"/>
      <c r="HF42" s="617"/>
      <c r="HG42" s="617"/>
      <c r="HH42" s="617"/>
      <c r="HI42" s="617"/>
      <c r="HJ42" s="617"/>
      <c r="HK42" s="617"/>
      <c r="HL42" s="617"/>
      <c r="HM42" s="617"/>
      <c r="HN42" s="617"/>
      <c r="HO42" s="617"/>
      <c r="HP42" s="617"/>
      <c r="HQ42" s="617"/>
      <c r="HR42" s="617"/>
      <c r="HS42" s="617"/>
      <c r="HT42" s="617"/>
      <c r="HU42" s="617"/>
      <c r="HV42" s="617"/>
      <c r="HW42" s="617"/>
      <c r="HX42" s="617"/>
      <c r="HY42" s="617"/>
      <c r="HZ42" s="617"/>
      <c r="IA42" s="617"/>
      <c r="IB42" s="617"/>
      <c r="IC42" s="617"/>
      <c r="ID42" s="617"/>
      <c r="IE42" s="617"/>
      <c r="IF42" s="617"/>
      <c r="IG42" s="617"/>
      <c r="IH42" s="617"/>
      <c r="II42" s="617"/>
      <c r="IJ42" s="617"/>
      <c r="IK42" s="617"/>
      <c r="IL42" s="617"/>
      <c r="IM42" s="617"/>
    </row>
    <row r="43" s="1" customFormat="1" ht="27.75" customHeight="1" spans="1:247">
      <c r="A43" s="609">
        <v>43</v>
      </c>
      <c r="B43" s="431"/>
      <c r="C43" s="431"/>
      <c r="D43" s="610" t="s">
        <v>515</v>
      </c>
      <c r="E43" s="610" t="s">
        <v>516</v>
      </c>
      <c r="F43" s="610" t="s">
        <v>504</v>
      </c>
      <c r="G43" s="611">
        <v>1</v>
      </c>
      <c r="H43" s="610" t="s">
        <v>477</v>
      </c>
      <c r="I43" s="622">
        <v>3000</v>
      </c>
      <c r="J43" s="622">
        <v>3000</v>
      </c>
      <c r="K43" s="622">
        <v>3000</v>
      </c>
      <c r="L43" s="622">
        <v>0</v>
      </c>
      <c r="M43" s="622">
        <v>0</v>
      </c>
      <c r="N43" s="622">
        <v>0</v>
      </c>
      <c r="O43" s="622">
        <v>0</v>
      </c>
      <c r="P43" s="624">
        <v>0</v>
      </c>
      <c r="Q43" s="630">
        <v>0</v>
      </c>
      <c r="R43" s="630">
        <v>0</v>
      </c>
      <c r="S43" s="630">
        <v>0</v>
      </c>
      <c r="T43" s="458"/>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c r="CZ43" s="617"/>
      <c r="DA43" s="617"/>
      <c r="DB43" s="617"/>
      <c r="DC43" s="617"/>
      <c r="DD43" s="617"/>
      <c r="DE43" s="617"/>
      <c r="DF43" s="617"/>
      <c r="DG43" s="617"/>
      <c r="DH43" s="617"/>
      <c r="DI43" s="617"/>
      <c r="DJ43" s="617"/>
      <c r="DK43" s="617"/>
      <c r="DL43" s="617"/>
      <c r="DM43" s="617"/>
      <c r="DN43" s="617"/>
      <c r="DO43" s="617"/>
      <c r="DP43" s="617"/>
      <c r="DQ43" s="617"/>
      <c r="DR43" s="617"/>
      <c r="DS43" s="617"/>
      <c r="DT43" s="617"/>
      <c r="DU43" s="617"/>
      <c r="DV43" s="617"/>
      <c r="DW43" s="617"/>
      <c r="DX43" s="617"/>
      <c r="DY43" s="617"/>
      <c r="DZ43" s="617"/>
      <c r="EA43" s="617"/>
      <c r="EB43" s="617"/>
      <c r="EC43" s="617"/>
      <c r="ED43" s="617"/>
      <c r="EE43" s="617"/>
      <c r="EF43" s="617"/>
      <c r="EG43" s="617"/>
      <c r="EH43" s="617"/>
      <c r="EI43" s="617"/>
      <c r="EJ43" s="617"/>
      <c r="EK43" s="617"/>
      <c r="EL43" s="617"/>
      <c r="EM43" s="617"/>
      <c r="EN43" s="617"/>
      <c r="EO43" s="617"/>
      <c r="EP43" s="617"/>
      <c r="EQ43" s="617"/>
      <c r="ER43" s="617"/>
      <c r="ES43" s="617"/>
      <c r="ET43" s="617"/>
      <c r="EU43" s="617"/>
      <c r="EV43" s="617"/>
      <c r="EW43" s="617"/>
      <c r="EX43" s="617"/>
      <c r="EY43" s="617"/>
      <c r="EZ43" s="617"/>
      <c r="FA43" s="617"/>
      <c r="FB43" s="617"/>
      <c r="FC43" s="617"/>
      <c r="FD43" s="617"/>
      <c r="FE43" s="617"/>
      <c r="FF43" s="617"/>
      <c r="FG43" s="617"/>
      <c r="FH43" s="617"/>
      <c r="FI43" s="617"/>
      <c r="FJ43" s="617"/>
      <c r="FK43" s="617"/>
      <c r="FL43" s="617"/>
      <c r="FM43" s="617"/>
      <c r="FN43" s="617"/>
      <c r="FO43" s="617"/>
      <c r="FP43" s="617"/>
      <c r="FQ43" s="617"/>
      <c r="FR43" s="617"/>
      <c r="FS43" s="617"/>
      <c r="FT43" s="617"/>
      <c r="FU43" s="617"/>
      <c r="FV43" s="617"/>
      <c r="FW43" s="617"/>
      <c r="FX43" s="617"/>
      <c r="FY43" s="617"/>
      <c r="FZ43" s="617"/>
      <c r="GA43" s="617"/>
      <c r="GB43" s="617"/>
      <c r="GC43" s="617"/>
      <c r="GD43" s="617"/>
      <c r="GE43" s="617"/>
      <c r="GF43" s="617"/>
      <c r="GG43" s="617"/>
      <c r="GH43" s="617"/>
      <c r="GI43" s="617"/>
      <c r="GJ43" s="617"/>
      <c r="GK43" s="617"/>
      <c r="GL43" s="617"/>
      <c r="GM43" s="617"/>
      <c r="GN43" s="617"/>
      <c r="GO43" s="617"/>
      <c r="GP43" s="617"/>
      <c r="GQ43" s="617"/>
      <c r="GR43" s="617"/>
      <c r="GS43" s="617"/>
      <c r="GT43" s="617"/>
      <c r="GU43" s="617"/>
      <c r="GV43" s="617"/>
      <c r="GW43" s="617"/>
      <c r="GX43" s="617"/>
      <c r="GY43" s="617"/>
      <c r="GZ43" s="617"/>
      <c r="HA43" s="617"/>
      <c r="HB43" s="617"/>
      <c r="HC43" s="617"/>
      <c r="HD43" s="617"/>
      <c r="HE43" s="617"/>
      <c r="HF43" s="617"/>
      <c r="HG43" s="617"/>
      <c r="HH43" s="617"/>
      <c r="HI43" s="617"/>
      <c r="HJ43" s="617"/>
      <c r="HK43" s="617"/>
      <c r="HL43" s="617"/>
      <c r="HM43" s="617"/>
      <c r="HN43" s="617"/>
      <c r="HO43" s="617"/>
      <c r="HP43" s="617"/>
      <c r="HQ43" s="617"/>
      <c r="HR43" s="617"/>
      <c r="HS43" s="617"/>
      <c r="HT43" s="617"/>
      <c r="HU43" s="617"/>
      <c r="HV43" s="617"/>
      <c r="HW43" s="617"/>
      <c r="HX43" s="617"/>
      <c r="HY43" s="617"/>
      <c r="HZ43" s="617"/>
      <c r="IA43" s="617"/>
      <c r="IB43" s="617"/>
      <c r="IC43" s="617"/>
      <c r="ID43" s="617"/>
      <c r="IE43" s="617"/>
      <c r="IF43" s="617"/>
      <c r="IG43" s="617"/>
      <c r="IH43" s="617"/>
      <c r="II43" s="617"/>
      <c r="IJ43" s="617"/>
      <c r="IK43" s="617"/>
      <c r="IL43" s="617"/>
      <c r="IM43" s="617"/>
    </row>
    <row r="44" s="1" customFormat="1" ht="27.75" customHeight="1" spans="1:247">
      <c r="A44" s="612">
        <v>44</v>
      </c>
      <c r="B44" s="431"/>
      <c r="C44" s="431"/>
      <c r="D44" s="610" t="s">
        <v>515</v>
      </c>
      <c r="E44" s="610" t="s">
        <v>517</v>
      </c>
      <c r="F44" s="610" t="s">
        <v>518</v>
      </c>
      <c r="G44" s="611">
        <v>6</v>
      </c>
      <c r="H44" s="610" t="s">
        <v>477</v>
      </c>
      <c r="I44" s="622">
        <v>500</v>
      </c>
      <c r="J44" s="622">
        <v>500</v>
      </c>
      <c r="K44" s="622">
        <v>500</v>
      </c>
      <c r="L44" s="622">
        <v>0</v>
      </c>
      <c r="M44" s="622">
        <v>0</v>
      </c>
      <c r="N44" s="622">
        <v>0</v>
      </c>
      <c r="O44" s="622">
        <v>0</v>
      </c>
      <c r="P44" s="624">
        <v>0</v>
      </c>
      <c r="Q44" s="630">
        <v>0</v>
      </c>
      <c r="R44" s="630">
        <v>0</v>
      </c>
      <c r="S44" s="630">
        <v>0</v>
      </c>
      <c r="T44" s="458"/>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c r="CZ44" s="617"/>
      <c r="DA44" s="617"/>
      <c r="DB44" s="617"/>
      <c r="DC44" s="617"/>
      <c r="DD44" s="617"/>
      <c r="DE44" s="617"/>
      <c r="DF44" s="617"/>
      <c r="DG44" s="617"/>
      <c r="DH44" s="617"/>
      <c r="DI44" s="617"/>
      <c r="DJ44" s="617"/>
      <c r="DK44" s="617"/>
      <c r="DL44" s="617"/>
      <c r="DM44" s="617"/>
      <c r="DN44" s="617"/>
      <c r="DO44" s="617"/>
      <c r="DP44" s="617"/>
      <c r="DQ44" s="617"/>
      <c r="DR44" s="617"/>
      <c r="DS44" s="617"/>
      <c r="DT44" s="617"/>
      <c r="DU44" s="617"/>
      <c r="DV44" s="617"/>
      <c r="DW44" s="617"/>
      <c r="DX44" s="617"/>
      <c r="DY44" s="617"/>
      <c r="DZ44" s="617"/>
      <c r="EA44" s="617"/>
      <c r="EB44" s="617"/>
      <c r="EC44" s="617"/>
      <c r="ED44" s="617"/>
      <c r="EE44" s="617"/>
      <c r="EF44" s="617"/>
      <c r="EG44" s="617"/>
      <c r="EH44" s="617"/>
      <c r="EI44" s="617"/>
      <c r="EJ44" s="617"/>
      <c r="EK44" s="617"/>
      <c r="EL44" s="617"/>
      <c r="EM44" s="617"/>
      <c r="EN44" s="617"/>
      <c r="EO44" s="617"/>
      <c r="EP44" s="617"/>
      <c r="EQ44" s="617"/>
      <c r="ER44" s="617"/>
      <c r="ES44" s="617"/>
      <c r="ET44" s="617"/>
      <c r="EU44" s="617"/>
      <c r="EV44" s="617"/>
      <c r="EW44" s="617"/>
      <c r="EX44" s="617"/>
      <c r="EY44" s="617"/>
      <c r="EZ44" s="617"/>
      <c r="FA44" s="617"/>
      <c r="FB44" s="617"/>
      <c r="FC44" s="617"/>
      <c r="FD44" s="617"/>
      <c r="FE44" s="617"/>
      <c r="FF44" s="617"/>
      <c r="FG44" s="617"/>
      <c r="FH44" s="617"/>
      <c r="FI44" s="617"/>
      <c r="FJ44" s="617"/>
      <c r="FK44" s="617"/>
      <c r="FL44" s="617"/>
      <c r="FM44" s="617"/>
      <c r="FN44" s="617"/>
      <c r="FO44" s="617"/>
      <c r="FP44" s="617"/>
      <c r="FQ44" s="617"/>
      <c r="FR44" s="617"/>
      <c r="FS44" s="617"/>
      <c r="FT44" s="617"/>
      <c r="FU44" s="617"/>
      <c r="FV44" s="617"/>
      <c r="FW44" s="617"/>
      <c r="FX44" s="617"/>
      <c r="FY44" s="617"/>
      <c r="FZ44" s="617"/>
      <c r="GA44" s="617"/>
      <c r="GB44" s="617"/>
      <c r="GC44" s="617"/>
      <c r="GD44" s="617"/>
      <c r="GE44" s="617"/>
      <c r="GF44" s="617"/>
      <c r="GG44" s="617"/>
      <c r="GH44" s="617"/>
      <c r="GI44" s="617"/>
      <c r="GJ44" s="617"/>
      <c r="GK44" s="617"/>
      <c r="GL44" s="617"/>
      <c r="GM44" s="617"/>
      <c r="GN44" s="617"/>
      <c r="GO44" s="617"/>
      <c r="GP44" s="617"/>
      <c r="GQ44" s="617"/>
      <c r="GR44" s="617"/>
      <c r="GS44" s="617"/>
      <c r="GT44" s="617"/>
      <c r="GU44" s="617"/>
      <c r="GV44" s="617"/>
      <c r="GW44" s="617"/>
      <c r="GX44" s="617"/>
      <c r="GY44" s="617"/>
      <c r="GZ44" s="617"/>
      <c r="HA44" s="617"/>
      <c r="HB44" s="617"/>
      <c r="HC44" s="617"/>
      <c r="HD44" s="617"/>
      <c r="HE44" s="617"/>
      <c r="HF44" s="617"/>
      <c r="HG44" s="617"/>
      <c r="HH44" s="617"/>
      <c r="HI44" s="617"/>
      <c r="HJ44" s="617"/>
      <c r="HK44" s="617"/>
      <c r="HL44" s="617"/>
      <c r="HM44" s="617"/>
      <c r="HN44" s="617"/>
      <c r="HO44" s="617"/>
      <c r="HP44" s="617"/>
      <c r="HQ44" s="617"/>
      <c r="HR44" s="617"/>
      <c r="HS44" s="617"/>
      <c r="HT44" s="617"/>
      <c r="HU44" s="617"/>
      <c r="HV44" s="617"/>
      <c r="HW44" s="617"/>
      <c r="HX44" s="617"/>
      <c r="HY44" s="617"/>
      <c r="HZ44" s="617"/>
      <c r="IA44" s="617"/>
      <c r="IB44" s="617"/>
      <c r="IC44" s="617"/>
      <c r="ID44" s="617"/>
      <c r="IE44" s="617"/>
      <c r="IF44" s="617"/>
      <c r="IG44" s="617"/>
      <c r="IH44" s="617"/>
      <c r="II44" s="617"/>
      <c r="IJ44" s="617"/>
      <c r="IK44" s="617"/>
      <c r="IL44" s="617"/>
      <c r="IM44" s="617"/>
    </row>
    <row r="45" s="1" customFormat="1" ht="27.75" customHeight="1" spans="1:20">
      <c r="A45" s="609">
        <v>45</v>
      </c>
      <c r="B45" s="431"/>
      <c r="C45" s="431"/>
      <c r="D45" s="610" t="s">
        <v>502</v>
      </c>
      <c r="E45" s="610" t="s">
        <v>519</v>
      </c>
      <c r="F45" s="610" t="s">
        <v>506</v>
      </c>
      <c r="G45" s="611">
        <v>10</v>
      </c>
      <c r="H45" s="610" t="s">
        <v>482</v>
      </c>
      <c r="I45" s="622">
        <v>10000</v>
      </c>
      <c r="J45" s="622">
        <v>10000</v>
      </c>
      <c r="K45" s="622">
        <v>10000</v>
      </c>
      <c r="L45" s="622">
        <v>0</v>
      </c>
      <c r="M45" s="622">
        <v>0</v>
      </c>
      <c r="N45" s="622">
        <v>0</v>
      </c>
      <c r="O45" s="622">
        <v>0</v>
      </c>
      <c r="P45" s="624">
        <v>0</v>
      </c>
      <c r="Q45" s="630">
        <v>0</v>
      </c>
      <c r="R45" s="630">
        <v>0</v>
      </c>
      <c r="S45" s="630">
        <v>0</v>
      </c>
      <c r="T45" s="480"/>
    </row>
    <row r="46" s="1" customFormat="1" ht="27.75" customHeight="1" spans="1:20">
      <c r="A46" s="612">
        <v>46</v>
      </c>
      <c r="B46" s="431"/>
      <c r="C46" s="431"/>
      <c r="D46" s="610" t="s">
        <v>502</v>
      </c>
      <c r="E46" s="610" t="s">
        <v>492</v>
      </c>
      <c r="F46" s="610" t="s">
        <v>506</v>
      </c>
      <c r="G46" s="611">
        <v>8</v>
      </c>
      <c r="H46" s="610" t="s">
        <v>487</v>
      </c>
      <c r="I46" s="622">
        <v>50000</v>
      </c>
      <c r="J46" s="622">
        <v>50000</v>
      </c>
      <c r="K46" s="622">
        <v>50000</v>
      </c>
      <c r="L46" s="622">
        <v>0</v>
      </c>
      <c r="M46" s="622">
        <v>0</v>
      </c>
      <c r="N46" s="622">
        <v>0</v>
      </c>
      <c r="O46" s="622">
        <v>0</v>
      </c>
      <c r="P46" s="624">
        <v>0</v>
      </c>
      <c r="Q46" s="630">
        <v>0</v>
      </c>
      <c r="R46" s="630">
        <v>0</v>
      </c>
      <c r="S46" s="630">
        <v>0</v>
      </c>
      <c r="T46" s="480"/>
    </row>
    <row r="47" s="1" customFormat="1" ht="27.75" customHeight="1" spans="1:20">
      <c r="A47" s="609">
        <v>47</v>
      </c>
      <c r="B47" s="431"/>
      <c r="C47" s="431"/>
      <c r="D47" s="610" t="s">
        <v>520</v>
      </c>
      <c r="E47" s="610" t="s">
        <v>521</v>
      </c>
      <c r="F47" s="610" t="s">
        <v>506</v>
      </c>
      <c r="G47" s="611">
        <v>1</v>
      </c>
      <c r="H47" s="610" t="s">
        <v>487</v>
      </c>
      <c r="I47" s="622">
        <v>500000</v>
      </c>
      <c r="J47" s="622">
        <v>500000</v>
      </c>
      <c r="K47" s="622">
        <v>500000</v>
      </c>
      <c r="L47" s="622"/>
      <c r="M47" s="622"/>
      <c r="N47" s="622"/>
      <c r="O47" s="622"/>
      <c r="P47" s="624"/>
      <c r="Q47" s="630"/>
      <c r="R47" s="630"/>
      <c r="S47" s="630"/>
      <c r="T47" s="480"/>
    </row>
    <row r="48" s="1" customFormat="1" ht="27.75" customHeight="1" spans="1:20">
      <c r="A48" s="612">
        <v>50</v>
      </c>
      <c r="B48" s="431"/>
      <c r="C48" s="431"/>
      <c r="D48" s="610" t="s">
        <v>522</v>
      </c>
      <c r="E48" s="610" t="s">
        <v>523</v>
      </c>
      <c r="F48" s="610"/>
      <c r="G48" s="611">
        <v>1</v>
      </c>
      <c r="H48" s="610"/>
      <c r="I48" s="622">
        <v>200000</v>
      </c>
      <c r="J48" s="622">
        <v>200000</v>
      </c>
      <c r="K48" s="622">
        <v>200000</v>
      </c>
      <c r="L48" s="622">
        <v>0</v>
      </c>
      <c r="M48" s="622">
        <v>0</v>
      </c>
      <c r="N48" s="622">
        <v>0</v>
      </c>
      <c r="O48" s="622">
        <v>0</v>
      </c>
      <c r="P48" s="624">
        <v>0</v>
      </c>
      <c r="Q48" s="630">
        <v>0</v>
      </c>
      <c r="R48" s="630">
        <v>0</v>
      </c>
      <c r="S48" s="630">
        <v>0</v>
      </c>
      <c r="T48" s="480"/>
    </row>
    <row r="49" s="1" customFormat="1" ht="27.75" customHeight="1" spans="1:20">
      <c r="A49" s="612">
        <v>52</v>
      </c>
      <c r="B49" s="431"/>
      <c r="C49" s="431"/>
      <c r="D49" s="610" t="s">
        <v>502</v>
      </c>
      <c r="E49" s="610" t="s">
        <v>524</v>
      </c>
      <c r="F49" s="610" t="s">
        <v>504</v>
      </c>
      <c r="G49" s="611">
        <v>5</v>
      </c>
      <c r="H49" s="610" t="s">
        <v>501</v>
      </c>
      <c r="I49" s="622">
        <v>2000</v>
      </c>
      <c r="J49" s="622">
        <v>2000</v>
      </c>
      <c r="K49" s="622">
        <v>2000</v>
      </c>
      <c r="L49" s="622">
        <v>0</v>
      </c>
      <c r="M49" s="622">
        <v>0</v>
      </c>
      <c r="N49" s="622">
        <v>0</v>
      </c>
      <c r="O49" s="622">
        <v>0</v>
      </c>
      <c r="P49" s="624">
        <v>0</v>
      </c>
      <c r="Q49" s="630">
        <v>0</v>
      </c>
      <c r="R49" s="630">
        <v>0</v>
      </c>
      <c r="S49" s="630">
        <v>0</v>
      </c>
      <c r="T49" s="480"/>
    </row>
    <row r="50" s="1" customFormat="1" ht="26" customHeight="1" spans="1:20">
      <c r="A50" s="609">
        <v>53</v>
      </c>
      <c r="B50" s="431"/>
      <c r="C50" s="431"/>
      <c r="D50" s="610" t="s">
        <v>502</v>
      </c>
      <c r="E50" s="610" t="s">
        <v>525</v>
      </c>
      <c r="F50" s="610" t="s">
        <v>510</v>
      </c>
      <c r="G50" s="611">
        <v>50</v>
      </c>
      <c r="H50" s="610" t="s">
        <v>487</v>
      </c>
      <c r="I50" s="622">
        <v>1000</v>
      </c>
      <c r="J50" s="622">
        <v>1000</v>
      </c>
      <c r="K50" s="622">
        <v>1000</v>
      </c>
      <c r="L50" s="622">
        <v>0</v>
      </c>
      <c r="M50" s="622">
        <v>0</v>
      </c>
      <c r="N50" s="622">
        <v>0</v>
      </c>
      <c r="O50" s="622">
        <v>0</v>
      </c>
      <c r="P50" s="624">
        <v>0</v>
      </c>
      <c r="Q50" s="630">
        <v>0</v>
      </c>
      <c r="R50" s="630">
        <v>0</v>
      </c>
      <c r="S50" s="630">
        <v>0</v>
      </c>
      <c r="T50" s="480"/>
    </row>
    <row r="51" s="1" customFormat="1" ht="26" customHeight="1" spans="1:20">
      <c r="A51" s="612">
        <v>54</v>
      </c>
      <c r="B51" s="431"/>
      <c r="C51" s="431"/>
      <c r="D51" s="610" t="s">
        <v>502</v>
      </c>
      <c r="E51" s="610" t="s">
        <v>486</v>
      </c>
      <c r="F51" s="610" t="s">
        <v>504</v>
      </c>
      <c r="G51" s="611">
        <v>50</v>
      </c>
      <c r="H51" s="610" t="s">
        <v>487</v>
      </c>
      <c r="I51" s="622">
        <v>10000</v>
      </c>
      <c r="J51" s="622">
        <v>10000</v>
      </c>
      <c r="K51" s="622">
        <v>10000</v>
      </c>
      <c r="L51" s="622">
        <v>0</v>
      </c>
      <c r="M51" s="622">
        <v>0</v>
      </c>
      <c r="N51" s="622">
        <v>0</v>
      </c>
      <c r="O51" s="622">
        <v>0</v>
      </c>
      <c r="P51" s="624">
        <v>0</v>
      </c>
      <c r="Q51" s="630">
        <v>0</v>
      </c>
      <c r="R51" s="630">
        <v>0</v>
      </c>
      <c r="S51" s="630">
        <v>0</v>
      </c>
      <c r="T51" s="480"/>
    </row>
    <row r="52" s="366" customFormat="1" ht="26" customHeight="1" spans="1:245">
      <c r="A52" s="612">
        <v>56</v>
      </c>
      <c r="B52" s="431" t="s">
        <v>117</v>
      </c>
      <c r="C52" s="431" t="s">
        <v>526</v>
      </c>
      <c r="D52" s="610"/>
      <c r="E52" s="611"/>
      <c r="F52" s="610"/>
      <c r="G52" s="608">
        <v>9</v>
      </c>
      <c r="H52" s="611"/>
      <c r="I52" s="625">
        <v>17000</v>
      </c>
      <c r="J52" s="625">
        <v>17000</v>
      </c>
      <c r="K52" s="625">
        <v>17000</v>
      </c>
      <c r="L52" s="622"/>
      <c r="M52" s="622"/>
      <c r="N52" s="626"/>
      <c r="O52" s="626"/>
      <c r="P52" s="626"/>
      <c r="Q52" s="632"/>
      <c r="R52" s="458"/>
      <c r="S52" s="458"/>
      <c r="T52" s="458"/>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c r="DJ52" s="617"/>
      <c r="DK52" s="617"/>
      <c r="DL52" s="617"/>
      <c r="DM52" s="617"/>
      <c r="DN52" s="617"/>
      <c r="DO52" s="617"/>
      <c r="DP52" s="617"/>
      <c r="DQ52" s="617"/>
      <c r="DR52" s="617"/>
      <c r="DS52" s="617"/>
      <c r="DT52" s="617"/>
      <c r="DU52" s="617"/>
      <c r="DV52" s="617"/>
      <c r="DW52" s="617"/>
      <c r="DX52" s="617"/>
      <c r="DY52" s="617"/>
      <c r="DZ52" s="617"/>
      <c r="EA52" s="617"/>
      <c r="EB52" s="617"/>
      <c r="EC52" s="617"/>
      <c r="ED52" s="617"/>
      <c r="EE52" s="617"/>
      <c r="EF52" s="617"/>
      <c r="EG52" s="617"/>
      <c r="EH52" s="617"/>
      <c r="EI52" s="617"/>
      <c r="EJ52" s="617"/>
      <c r="EK52" s="617"/>
      <c r="EL52" s="617"/>
      <c r="EM52" s="617"/>
      <c r="EN52" s="617"/>
      <c r="EO52" s="617"/>
      <c r="EP52" s="617"/>
      <c r="EQ52" s="617"/>
      <c r="ER52" s="617"/>
      <c r="ES52" s="617"/>
      <c r="ET52" s="617"/>
      <c r="EU52" s="617"/>
      <c r="EV52" s="617"/>
      <c r="EW52" s="617"/>
      <c r="EX52" s="617"/>
      <c r="EY52" s="617"/>
      <c r="EZ52" s="617"/>
      <c r="FA52" s="617"/>
      <c r="FB52" s="617"/>
      <c r="FC52" s="617"/>
      <c r="FD52" s="617"/>
      <c r="FE52" s="617"/>
      <c r="FF52" s="617"/>
      <c r="FG52" s="617"/>
      <c r="FH52" s="617"/>
      <c r="FI52" s="617"/>
      <c r="FJ52" s="617"/>
      <c r="FK52" s="617"/>
      <c r="FL52" s="617"/>
      <c r="FM52" s="617"/>
      <c r="FN52" s="617"/>
      <c r="FO52" s="617"/>
      <c r="FP52" s="617"/>
      <c r="FQ52" s="617"/>
      <c r="FR52" s="617"/>
      <c r="FS52" s="617"/>
      <c r="FT52" s="617"/>
      <c r="FU52" s="617"/>
      <c r="FV52" s="617"/>
      <c r="FW52" s="617"/>
      <c r="FX52" s="617"/>
      <c r="FY52" s="617"/>
      <c r="FZ52" s="617"/>
      <c r="GA52" s="617"/>
      <c r="GB52" s="617"/>
      <c r="GC52" s="617"/>
      <c r="GD52" s="617"/>
      <c r="GE52" s="617"/>
      <c r="GF52" s="617"/>
      <c r="GG52" s="617"/>
      <c r="GH52" s="617"/>
      <c r="GI52" s="617"/>
      <c r="GJ52" s="617"/>
      <c r="GK52" s="617"/>
      <c r="GL52" s="617"/>
      <c r="GM52" s="617"/>
      <c r="GN52" s="617"/>
      <c r="GO52" s="617"/>
      <c r="GP52" s="617"/>
      <c r="GQ52" s="617"/>
      <c r="GR52" s="617"/>
      <c r="GS52" s="617"/>
      <c r="GT52" s="617"/>
      <c r="GU52" s="617"/>
      <c r="GV52" s="617"/>
      <c r="GW52" s="617"/>
      <c r="GX52" s="617"/>
      <c r="GY52" s="617"/>
      <c r="GZ52" s="617"/>
      <c r="HA52" s="617"/>
      <c r="HB52" s="617"/>
      <c r="HC52" s="617"/>
      <c r="HD52" s="617"/>
      <c r="HE52" s="617"/>
      <c r="HF52" s="617"/>
      <c r="HG52" s="617"/>
      <c r="HH52" s="617"/>
      <c r="HI52" s="617"/>
      <c r="HJ52" s="617"/>
      <c r="HK52" s="617"/>
      <c r="HL52" s="617"/>
      <c r="HM52" s="617"/>
      <c r="HN52" s="617"/>
      <c r="HO52" s="617"/>
      <c r="HP52" s="617"/>
      <c r="HQ52" s="617"/>
      <c r="HR52" s="617"/>
      <c r="HS52" s="617"/>
      <c r="HT52" s="617"/>
      <c r="HU52" s="617"/>
      <c r="HV52" s="617"/>
      <c r="HW52" s="617"/>
      <c r="HX52" s="617"/>
      <c r="HY52" s="617"/>
      <c r="HZ52" s="617"/>
      <c r="IA52" s="617"/>
      <c r="IB52" s="617"/>
      <c r="IC52" s="617"/>
      <c r="ID52" s="617"/>
      <c r="IE52" s="617"/>
      <c r="IF52" s="617"/>
      <c r="IG52" s="617"/>
      <c r="IH52" s="617"/>
      <c r="II52" s="617"/>
      <c r="IJ52" s="617"/>
      <c r="IK52" s="617"/>
    </row>
    <row r="53" s="366" customFormat="1" ht="26" customHeight="1" spans="1:245">
      <c r="A53" s="609">
        <v>57</v>
      </c>
      <c r="B53" s="431"/>
      <c r="C53" s="431"/>
      <c r="D53" s="608" t="s">
        <v>527</v>
      </c>
      <c r="E53" s="611"/>
      <c r="F53" s="610"/>
      <c r="G53" s="608">
        <v>2</v>
      </c>
      <c r="H53" s="608" t="s">
        <v>477</v>
      </c>
      <c r="I53" s="625">
        <v>8000</v>
      </c>
      <c r="J53" s="625">
        <v>8000</v>
      </c>
      <c r="K53" s="625">
        <v>8000</v>
      </c>
      <c r="L53" s="622"/>
      <c r="M53" s="622"/>
      <c r="N53" s="626"/>
      <c r="O53" s="626"/>
      <c r="P53" s="626"/>
      <c r="Q53" s="632"/>
      <c r="R53" s="458"/>
      <c r="S53" s="458"/>
      <c r="T53" s="458"/>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c r="CT53" s="617"/>
      <c r="CU53" s="617"/>
      <c r="CV53" s="617"/>
      <c r="CW53" s="617"/>
      <c r="CX53" s="617"/>
      <c r="CY53" s="617"/>
      <c r="CZ53" s="617"/>
      <c r="DA53" s="617"/>
      <c r="DB53" s="617"/>
      <c r="DC53" s="617"/>
      <c r="DD53" s="617"/>
      <c r="DE53" s="617"/>
      <c r="DF53" s="617"/>
      <c r="DG53" s="617"/>
      <c r="DH53" s="617"/>
      <c r="DI53" s="617"/>
      <c r="DJ53" s="617"/>
      <c r="DK53" s="617"/>
      <c r="DL53" s="617"/>
      <c r="DM53" s="617"/>
      <c r="DN53" s="617"/>
      <c r="DO53" s="617"/>
      <c r="DP53" s="617"/>
      <c r="DQ53" s="617"/>
      <c r="DR53" s="617"/>
      <c r="DS53" s="617"/>
      <c r="DT53" s="617"/>
      <c r="DU53" s="617"/>
      <c r="DV53" s="617"/>
      <c r="DW53" s="617"/>
      <c r="DX53" s="617"/>
      <c r="DY53" s="617"/>
      <c r="DZ53" s="617"/>
      <c r="EA53" s="617"/>
      <c r="EB53" s="617"/>
      <c r="EC53" s="617"/>
      <c r="ED53" s="617"/>
      <c r="EE53" s="617"/>
      <c r="EF53" s="617"/>
      <c r="EG53" s="617"/>
      <c r="EH53" s="617"/>
      <c r="EI53" s="617"/>
      <c r="EJ53" s="617"/>
      <c r="EK53" s="617"/>
      <c r="EL53" s="617"/>
      <c r="EM53" s="617"/>
      <c r="EN53" s="617"/>
      <c r="EO53" s="617"/>
      <c r="EP53" s="617"/>
      <c r="EQ53" s="617"/>
      <c r="ER53" s="617"/>
      <c r="ES53" s="617"/>
      <c r="ET53" s="617"/>
      <c r="EU53" s="617"/>
      <c r="EV53" s="617"/>
      <c r="EW53" s="617"/>
      <c r="EX53" s="617"/>
      <c r="EY53" s="617"/>
      <c r="EZ53" s="617"/>
      <c r="FA53" s="617"/>
      <c r="FB53" s="617"/>
      <c r="FC53" s="617"/>
      <c r="FD53" s="617"/>
      <c r="FE53" s="617"/>
      <c r="FF53" s="617"/>
      <c r="FG53" s="617"/>
      <c r="FH53" s="617"/>
      <c r="FI53" s="617"/>
      <c r="FJ53" s="617"/>
      <c r="FK53" s="617"/>
      <c r="FL53" s="617"/>
      <c r="FM53" s="617"/>
      <c r="FN53" s="617"/>
      <c r="FO53" s="617"/>
      <c r="FP53" s="617"/>
      <c r="FQ53" s="617"/>
      <c r="FR53" s="617"/>
      <c r="FS53" s="617"/>
      <c r="FT53" s="617"/>
      <c r="FU53" s="617"/>
      <c r="FV53" s="617"/>
      <c r="FW53" s="617"/>
      <c r="FX53" s="617"/>
      <c r="FY53" s="617"/>
      <c r="FZ53" s="617"/>
      <c r="GA53" s="617"/>
      <c r="GB53" s="617"/>
      <c r="GC53" s="617"/>
      <c r="GD53" s="617"/>
      <c r="GE53" s="617"/>
      <c r="GF53" s="617"/>
      <c r="GG53" s="617"/>
      <c r="GH53" s="617"/>
      <c r="GI53" s="617"/>
      <c r="GJ53" s="617"/>
      <c r="GK53" s="617"/>
      <c r="GL53" s="617"/>
      <c r="GM53" s="617"/>
      <c r="GN53" s="617"/>
      <c r="GO53" s="617"/>
      <c r="GP53" s="617"/>
      <c r="GQ53" s="617"/>
      <c r="GR53" s="617"/>
      <c r="GS53" s="617"/>
      <c r="GT53" s="617"/>
      <c r="GU53" s="617"/>
      <c r="GV53" s="617"/>
      <c r="GW53" s="617"/>
      <c r="GX53" s="617"/>
      <c r="GY53" s="617"/>
      <c r="GZ53" s="617"/>
      <c r="HA53" s="617"/>
      <c r="HB53" s="617"/>
      <c r="HC53" s="617"/>
      <c r="HD53" s="617"/>
      <c r="HE53" s="617"/>
      <c r="HF53" s="617"/>
      <c r="HG53" s="617"/>
      <c r="HH53" s="617"/>
      <c r="HI53" s="617"/>
      <c r="HJ53" s="617"/>
      <c r="HK53" s="617"/>
      <c r="HL53" s="617"/>
      <c r="HM53" s="617"/>
      <c r="HN53" s="617"/>
      <c r="HO53" s="617"/>
      <c r="HP53" s="617"/>
      <c r="HQ53" s="617"/>
      <c r="HR53" s="617"/>
      <c r="HS53" s="617"/>
      <c r="HT53" s="617"/>
      <c r="HU53" s="617"/>
      <c r="HV53" s="617"/>
      <c r="HW53" s="617"/>
      <c r="HX53" s="617"/>
      <c r="HY53" s="617"/>
      <c r="HZ53" s="617"/>
      <c r="IA53" s="617"/>
      <c r="IB53" s="617"/>
      <c r="IC53" s="617"/>
      <c r="ID53" s="617"/>
      <c r="IE53" s="617"/>
      <c r="IF53" s="617"/>
      <c r="IG53" s="617"/>
      <c r="IH53" s="617"/>
      <c r="II53" s="617"/>
      <c r="IJ53" s="617"/>
      <c r="IK53" s="617"/>
    </row>
    <row r="54" s="366" customFormat="1" ht="26" customHeight="1" spans="1:245">
      <c r="A54" s="612">
        <v>58</v>
      </c>
      <c r="B54" s="431"/>
      <c r="C54" s="431"/>
      <c r="D54" s="608" t="s">
        <v>528</v>
      </c>
      <c r="E54" s="611"/>
      <c r="F54" s="610"/>
      <c r="G54" s="608">
        <v>2</v>
      </c>
      <c r="H54" s="608" t="s">
        <v>529</v>
      </c>
      <c r="I54" s="625">
        <v>5000</v>
      </c>
      <c r="J54" s="625">
        <v>5000</v>
      </c>
      <c r="K54" s="625">
        <v>5000</v>
      </c>
      <c r="L54" s="622"/>
      <c r="M54" s="622"/>
      <c r="N54" s="626"/>
      <c r="O54" s="626"/>
      <c r="P54" s="626"/>
      <c r="Q54" s="632"/>
      <c r="R54" s="458"/>
      <c r="S54" s="458"/>
      <c r="T54" s="458"/>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7"/>
      <c r="CG54" s="617"/>
      <c r="CH54" s="617"/>
      <c r="CI54" s="617"/>
      <c r="CJ54" s="617"/>
      <c r="CK54" s="617"/>
      <c r="CL54" s="617"/>
      <c r="CM54" s="617"/>
      <c r="CN54" s="617"/>
      <c r="CO54" s="617"/>
      <c r="CP54" s="617"/>
      <c r="CQ54" s="617"/>
      <c r="CR54" s="617"/>
      <c r="CS54" s="617"/>
      <c r="CT54" s="617"/>
      <c r="CU54" s="617"/>
      <c r="CV54" s="617"/>
      <c r="CW54" s="617"/>
      <c r="CX54" s="617"/>
      <c r="CY54" s="617"/>
      <c r="CZ54" s="617"/>
      <c r="DA54" s="617"/>
      <c r="DB54" s="617"/>
      <c r="DC54" s="617"/>
      <c r="DD54" s="617"/>
      <c r="DE54" s="617"/>
      <c r="DF54" s="617"/>
      <c r="DG54" s="617"/>
      <c r="DH54" s="617"/>
      <c r="DI54" s="617"/>
      <c r="DJ54" s="617"/>
      <c r="DK54" s="617"/>
      <c r="DL54" s="617"/>
      <c r="DM54" s="617"/>
      <c r="DN54" s="617"/>
      <c r="DO54" s="617"/>
      <c r="DP54" s="617"/>
      <c r="DQ54" s="617"/>
      <c r="DR54" s="617"/>
      <c r="DS54" s="617"/>
      <c r="DT54" s="617"/>
      <c r="DU54" s="617"/>
      <c r="DV54" s="617"/>
      <c r="DW54" s="617"/>
      <c r="DX54" s="617"/>
      <c r="DY54" s="617"/>
      <c r="DZ54" s="617"/>
      <c r="EA54" s="617"/>
      <c r="EB54" s="617"/>
      <c r="EC54" s="617"/>
      <c r="ED54" s="617"/>
      <c r="EE54" s="617"/>
      <c r="EF54" s="617"/>
      <c r="EG54" s="617"/>
      <c r="EH54" s="617"/>
      <c r="EI54" s="617"/>
      <c r="EJ54" s="617"/>
      <c r="EK54" s="617"/>
      <c r="EL54" s="617"/>
      <c r="EM54" s="617"/>
      <c r="EN54" s="617"/>
      <c r="EO54" s="617"/>
      <c r="EP54" s="617"/>
      <c r="EQ54" s="617"/>
      <c r="ER54" s="617"/>
      <c r="ES54" s="617"/>
      <c r="ET54" s="617"/>
      <c r="EU54" s="617"/>
      <c r="EV54" s="617"/>
      <c r="EW54" s="617"/>
      <c r="EX54" s="617"/>
      <c r="EY54" s="617"/>
      <c r="EZ54" s="617"/>
      <c r="FA54" s="617"/>
      <c r="FB54" s="617"/>
      <c r="FC54" s="617"/>
      <c r="FD54" s="617"/>
      <c r="FE54" s="617"/>
      <c r="FF54" s="617"/>
      <c r="FG54" s="617"/>
      <c r="FH54" s="617"/>
      <c r="FI54" s="617"/>
      <c r="FJ54" s="617"/>
      <c r="FK54" s="617"/>
      <c r="FL54" s="617"/>
      <c r="FM54" s="617"/>
      <c r="FN54" s="617"/>
      <c r="FO54" s="617"/>
      <c r="FP54" s="617"/>
      <c r="FQ54" s="617"/>
      <c r="FR54" s="617"/>
      <c r="FS54" s="617"/>
      <c r="FT54" s="617"/>
      <c r="FU54" s="617"/>
      <c r="FV54" s="617"/>
      <c r="FW54" s="617"/>
      <c r="FX54" s="617"/>
      <c r="FY54" s="617"/>
      <c r="FZ54" s="617"/>
      <c r="GA54" s="617"/>
      <c r="GB54" s="617"/>
      <c r="GC54" s="617"/>
      <c r="GD54" s="617"/>
      <c r="GE54" s="617"/>
      <c r="GF54" s="617"/>
      <c r="GG54" s="617"/>
      <c r="GH54" s="617"/>
      <c r="GI54" s="617"/>
      <c r="GJ54" s="617"/>
      <c r="GK54" s="617"/>
      <c r="GL54" s="617"/>
      <c r="GM54" s="617"/>
      <c r="GN54" s="617"/>
      <c r="GO54" s="617"/>
      <c r="GP54" s="617"/>
      <c r="GQ54" s="617"/>
      <c r="GR54" s="617"/>
      <c r="GS54" s="617"/>
      <c r="GT54" s="617"/>
      <c r="GU54" s="617"/>
      <c r="GV54" s="617"/>
      <c r="GW54" s="617"/>
      <c r="GX54" s="617"/>
      <c r="GY54" s="617"/>
      <c r="GZ54" s="617"/>
      <c r="HA54" s="617"/>
      <c r="HB54" s="617"/>
      <c r="HC54" s="617"/>
      <c r="HD54" s="617"/>
      <c r="HE54" s="617"/>
      <c r="HF54" s="617"/>
      <c r="HG54" s="617"/>
      <c r="HH54" s="617"/>
      <c r="HI54" s="617"/>
      <c r="HJ54" s="617"/>
      <c r="HK54" s="617"/>
      <c r="HL54" s="617"/>
      <c r="HM54" s="617"/>
      <c r="HN54" s="617"/>
      <c r="HO54" s="617"/>
      <c r="HP54" s="617"/>
      <c r="HQ54" s="617"/>
      <c r="HR54" s="617"/>
      <c r="HS54" s="617"/>
      <c r="HT54" s="617"/>
      <c r="HU54" s="617"/>
      <c r="HV54" s="617"/>
      <c r="HW54" s="617"/>
      <c r="HX54" s="617"/>
      <c r="HY54" s="617"/>
      <c r="HZ54" s="617"/>
      <c r="IA54" s="617"/>
      <c r="IB54" s="617"/>
      <c r="IC54" s="617"/>
      <c r="ID54" s="617"/>
      <c r="IE54" s="617"/>
      <c r="IF54" s="617"/>
      <c r="IG54" s="617"/>
      <c r="IH54" s="617"/>
      <c r="II54" s="617"/>
      <c r="IJ54" s="617"/>
      <c r="IK54" s="617"/>
    </row>
    <row r="55" s="366" customFormat="1" ht="26" customHeight="1" spans="1:245">
      <c r="A55" s="609">
        <v>59</v>
      </c>
      <c r="B55" s="431"/>
      <c r="C55" s="431"/>
      <c r="D55" s="614" t="s">
        <v>530</v>
      </c>
      <c r="E55" s="611"/>
      <c r="F55" s="610"/>
      <c r="G55" s="615">
        <v>5</v>
      </c>
      <c r="H55" s="615" t="s">
        <v>487</v>
      </c>
      <c r="I55" s="627">
        <v>4000</v>
      </c>
      <c r="J55" s="627">
        <v>4000</v>
      </c>
      <c r="K55" s="627">
        <v>4000</v>
      </c>
      <c r="L55" s="622"/>
      <c r="M55" s="622"/>
      <c r="N55" s="626"/>
      <c r="O55" s="626"/>
      <c r="P55" s="626"/>
      <c r="Q55" s="632"/>
      <c r="R55" s="458"/>
      <c r="S55" s="458"/>
      <c r="T55" s="458"/>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7"/>
      <c r="CG55" s="617"/>
      <c r="CH55" s="617"/>
      <c r="CI55" s="617"/>
      <c r="CJ55" s="617"/>
      <c r="CK55" s="617"/>
      <c r="CL55" s="617"/>
      <c r="CM55" s="617"/>
      <c r="CN55" s="617"/>
      <c r="CO55" s="617"/>
      <c r="CP55" s="617"/>
      <c r="CQ55" s="617"/>
      <c r="CR55" s="617"/>
      <c r="CS55" s="617"/>
      <c r="CT55" s="617"/>
      <c r="CU55" s="617"/>
      <c r="CV55" s="617"/>
      <c r="CW55" s="617"/>
      <c r="CX55" s="617"/>
      <c r="CY55" s="617"/>
      <c r="CZ55" s="617"/>
      <c r="DA55" s="617"/>
      <c r="DB55" s="617"/>
      <c r="DC55" s="617"/>
      <c r="DD55" s="617"/>
      <c r="DE55" s="617"/>
      <c r="DF55" s="617"/>
      <c r="DG55" s="617"/>
      <c r="DH55" s="617"/>
      <c r="DI55" s="617"/>
      <c r="DJ55" s="617"/>
      <c r="DK55" s="617"/>
      <c r="DL55" s="617"/>
      <c r="DM55" s="617"/>
      <c r="DN55" s="617"/>
      <c r="DO55" s="617"/>
      <c r="DP55" s="617"/>
      <c r="DQ55" s="617"/>
      <c r="DR55" s="617"/>
      <c r="DS55" s="617"/>
      <c r="DT55" s="617"/>
      <c r="DU55" s="617"/>
      <c r="DV55" s="617"/>
      <c r="DW55" s="617"/>
      <c r="DX55" s="617"/>
      <c r="DY55" s="617"/>
      <c r="DZ55" s="617"/>
      <c r="EA55" s="617"/>
      <c r="EB55" s="617"/>
      <c r="EC55" s="617"/>
      <c r="ED55" s="617"/>
      <c r="EE55" s="617"/>
      <c r="EF55" s="617"/>
      <c r="EG55" s="617"/>
      <c r="EH55" s="617"/>
      <c r="EI55" s="617"/>
      <c r="EJ55" s="617"/>
      <c r="EK55" s="617"/>
      <c r="EL55" s="617"/>
      <c r="EM55" s="617"/>
      <c r="EN55" s="617"/>
      <c r="EO55" s="617"/>
      <c r="EP55" s="617"/>
      <c r="EQ55" s="617"/>
      <c r="ER55" s="617"/>
      <c r="ES55" s="617"/>
      <c r="ET55" s="617"/>
      <c r="EU55" s="617"/>
      <c r="EV55" s="617"/>
      <c r="EW55" s="617"/>
      <c r="EX55" s="617"/>
      <c r="EY55" s="617"/>
      <c r="EZ55" s="617"/>
      <c r="FA55" s="617"/>
      <c r="FB55" s="617"/>
      <c r="FC55" s="617"/>
      <c r="FD55" s="617"/>
      <c r="FE55" s="617"/>
      <c r="FF55" s="617"/>
      <c r="FG55" s="617"/>
      <c r="FH55" s="617"/>
      <c r="FI55" s="617"/>
      <c r="FJ55" s="617"/>
      <c r="FK55" s="617"/>
      <c r="FL55" s="617"/>
      <c r="FM55" s="617"/>
      <c r="FN55" s="617"/>
      <c r="FO55" s="617"/>
      <c r="FP55" s="617"/>
      <c r="FQ55" s="617"/>
      <c r="FR55" s="617"/>
      <c r="FS55" s="617"/>
      <c r="FT55" s="617"/>
      <c r="FU55" s="617"/>
      <c r="FV55" s="617"/>
      <c r="FW55" s="617"/>
      <c r="FX55" s="617"/>
      <c r="FY55" s="617"/>
      <c r="FZ55" s="617"/>
      <c r="GA55" s="617"/>
      <c r="GB55" s="617"/>
      <c r="GC55" s="617"/>
      <c r="GD55" s="617"/>
      <c r="GE55" s="617"/>
      <c r="GF55" s="617"/>
      <c r="GG55" s="617"/>
      <c r="GH55" s="617"/>
      <c r="GI55" s="617"/>
      <c r="GJ55" s="617"/>
      <c r="GK55" s="617"/>
      <c r="GL55" s="617"/>
      <c r="GM55" s="617"/>
      <c r="GN55" s="617"/>
      <c r="GO55" s="617"/>
      <c r="GP55" s="617"/>
      <c r="GQ55" s="617"/>
      <c r="GR55" s="617"/>
      <c r="GS55" s="617"/>
      <c r="GT55" s="617"/>
      <c r="GU55" s="617"/>
      <c r="GV55" s="617"/>
      <c r="GW55" s="617"/>
      <c r="GX55" s="617"/>
      <c r="GY55" s="617"/>
      <c r="GZ55" s="617"/>
      <c r="HA55" s="617"/>
      <c r="HB55" s="617"/>
      <c r="HC55" s="617"/>
      <c r="HD55" s="617"/>
      <c r="HE55" s="617"/>
      <c r="HF55" s="617"/>
      <c r="HG55" s="617"/>
      <c r="HH55" s="617"/>
      <c r="HI55" s="617"/>
      <c r="HJ55" s="617"/>
      <c r="HK55" s="617"/>
      <c r="HL55" s="617"/>
      <c r="HM55" s="617"/>
      <c r="HN55" s="617"/>
      <c r="HO55" s="617"/>
      <c r="HP55" s="617"/>
      <c r="HQ55" s="617"/>
      <c r="HR55" s="617"/>
      <c r="HS55" s="617"/>
      <c r="HT55" s="617"/>
      <c r="HU55" s="617"/>
      <c r="HV55" s="617"/>
      <c r="HW55" s="617"/>
      <c r="HX55" s="617"/>
      <c r="HY55" s="617"/>
      <c r="HZ55" s="617"/>
      <c r="IA55" s="617"/>
      <c r="IB55" s="617"/>
      <c r="IC55" s="617"/>
      <c r="ID55" s="617"/>
      <c r="IE55" s="617"/>
      <c r="IF55" s="617"/>
      <c r="IG55" s="617"/>
      <c r="IH55" s="617"/>
      <c r="II55" s="617"/>
      <c r="IJ55" s="617"/>
      <c r="IK55" s="617"/>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25"/>
  <sheetViews>
    <sheetView showGridLines="0" showZeros="0" workbookViewId="0">
      <selection activeCell="I7" sqref="E7 I7"/>
    </sheetView>
  </sheetViews>
  <sheetFormatPr defaultColWidth="9.125" defaultRowHeight="10.8"/>
  <cols>
    <col min="1" max="1" width="26.3645833333333" style="1" customWidth="1"/>
    <col min="2" max="2" width="20.1354166666667" style="580" customWidth="1"/>
    <col min="3" max="3" width="48" style="1" customWidth="1"/>
    <col min="4" max="4" width="17.3333333333333" style="1" customWidth="1"/>
    <col min="5" max="5" width="18.1666666666667" style="1" customWidth="1"/>
    <col min="6" max="6" width="20.3333333333333" style="1" customWidth="1"/>
    <col min="7" max="7" width="12.625" style="1" customWidth="1"/>
    <col min="8" max="8" width="14.7708333333333" style="1" customWidth="1"/>
    <col min="9" max="9" width="17.1041666666667" style="1" customWidth="1"/>
    <col min="10" max="15" width="12.625" style="1" customWidth="1"/>
    <col min="16" max="16" width="14.1979166666667" style="1" customWidth="1"/>
    <col min="17" max="17" width="12.625" style="1" customWidth="1"/>
    <col min="18" max="18" width="14.2083333333333" style="1" customWidth="1"/>
    <col min="19" max="19" width="12.625" style="1" customWidth="1"/>
    <col min="20" max="16384" width="9.125" style="1"/>
  </cols>
  <sheetData>
    <row r="1" ht="25.5" customHeight="1" spans="1:20">
      <c r="A1" s="367"/>
      <c r="B1" s="581"/>
      <c r="C1" s="367"/>
      <c r="D1" s="367"/>
      <c r="E1" s="367"/>
      <c r="F1" s="367"/>
      <c r="G1" s="367"/>
      <c r="H1" s="367"/>
      <c r="I1" s="367"/>
      <c r="J1" s="367"/>
      <c r="K1" s="367"/>
      <c r="L1" s="367"/>
      <c r="M1" s="367"/>
      <c r="N1" s="367"/>
      <c r="O1" s="367"/>
      <c r="P1" s="367"/>
      <c r="Q1" s="367"/>
      <c r="R1" s="367"/>
      <c r="S1" s="384" t="s">
        <v>531</v>
      </c>
      <c r="T1" s="389"/>
    </row>
    <row r="2" ht="25.5" customHeight="1" spans="1:20">
      <c r="A2" s="582" t="s">
        <v>532</v>
      </c>
      <c r="B2" s="582"/>
      <c r="C2" s="582"/>
      <c r="D2" s="582"/>
      <c r="E2" s="582"/>
      <c r="F2" s="582"/>
      <c r="G2" s="582"/>
      <c r="H2" s="582"/>
      <c r="I2" s="582"/>
      <c r="J2" s="582"/>
      <c r="K2" s="582"/>
      <c r="L2" s="582"/>
      <c r="M2" s="582"/>
      <c r="N2" s="582"/>
      <c r="O2" s="582"/>
      <c r="P2" s="582"/>
      <c r="Q2" s="582"/>
      <c r="R2" s="582"/>
      <c r="S2" s="582"/>
      <c r="T2" s="389"/>
    </row>
    <row r="3" ht="25.5" customHeight="1" spans="1:20">
      <c r="A3" s="583"/>
      <c r="B3" s="584"/>
      <c r="C3" s="584"/>
      <c r="D3" s="584"/>
      <c r="E3" s="584"/>
      <c r="F3" s="584"/>
      <c r="G3" s="584"/>
      <c r="H3" s="367"/>
      <c r="I3" s="367"/>
      <c r="J3" s="367"/>
      <c r="K3" s="367"/>
      <c r="L3" s="367"/>
      <c r="M3" s="367"/>
      <c r="N3" s="367"/>
      <c r="O3" s="367"/>
      <c r="P3" s="367"/>
      <c r="Q3" s="367"/>
      <c r="R3" s="367"/>
      <c r="S3" s="387" t="s">
        <v>87</v>
      </c>
      <c r="T3" s="389"/>
    </row>
    <row r="4" s="366" customFormat="1" ht="19.5" customHeight="1" spans="1:26">
      <c r="A4" s="376" t="s">
        <v>123</v>
      </c>
      <c r="B4" s="585" t="s">
        <v>88</v>
      </c>
      <c r="C4" s="372" t="s">
        <v>460</v>
      </c>
      <c r="D4" s="374" t="s">
        <v>125</v>
      </c>
      <c r="E4" s="374" t="s">
        <v>533</v>
      </c>
      <c r="F4" s="375" t="s">
        <v>534</v>
      </c>
      <c r="G4" s="374" t="s">
        <v>535</v>
      </c>
      <c r="H4" s="377" t="s">
        <v>536</v>
      </c>
      <c r="I4" s="377" t="s">
        <v>537</v>
      </c>
      <c r="J4" s="377" t="s">
        <v>538</v>
      </c>
      <c r="K4" s="377" t="s">
        <v>250</v>
      </c>
      <c r="L4" s="377" t="s">
        <v>539</v>
      </c>
      <c r="M4" s="377" t="s">
        <v>243</v>
      </c>
      <c r="N4" s="377" t="s">
        <v>251</v>
      </c>
      <c r="O4" s="377" t="s">
        <v>246</v>
      </c>
      <c r="P4" s="377" t="s">
        <v>540</v>
      </c>
      <c r="Q4" s="377" t="s">
        <v>541</v>
      </c>
      <c r="R4" s="377" t="s">
        <v>542</v>
      </c>
      <c r="S4" s="371" t="s">
        <v>252</v>
      </c>
      <c r="T4" s="589"/>
      <c r="U4" s="501"/>
      <c r="V4" s="501"/>
      <c r="W4" s="501"/>
      <c r="X4" s="501"/>
      <c r="Y4" s="501"/>
      <c r="Z4" s="501"/>
    </row>
    <row r="5" s="366" customFormat="1" ht="15" customHeight="1" spans="1:26">
      <c r="A5" s="376"/>
      <c r="B5" s="585"/>
      <c r="C5" s="376"/>
      <c r="D5" s="377"/>
      <c r="E5" s="377"/>
      <c r="F5" s="378"/>
      <c r="G5" s="377"/>
      <c r="H5" s="377"/>
      <c r="I5" s="377"/>
      <c r="J5" s="377"/>
      <c r="K5" s="377"/>
      <c r="L5" s="377"/>
      <c r="M5" s="377"/>
      <c r="N5" s="377"/>
      <c r="O5" s="377"/>
      <c r="P5" s="377"/>
      <c r="Q5" s="377"/>
      <c r="R5" s="377"/>
      <c r="S5" s="371"/>
      <c r="T5" s="589"/>
      <c r="U5" s="501"/>
      <c r="V5" s="501"/>
      <c r="W5" s="501"/>
      <c r="X5" s="501"/>
      <c r="Y5" s="501"/>
      <c r="Z5" s="501"/>
    </row>
    <row r="6" s="366" customFormat="1" ht="15" customHeight="1" spans="1:26">
      <c r="A6" s="376"/>
      <c r="B6" s="585"/>
      <c r="C6" s="376"/>
      <c r="D6" s="377"/>
      <c r="E6" s="377"/>
      <c r="F6" s="378"/>
      <c r="G6" s="377"/>
      <c r="H6" s="377"/>
      <c r="I6" s="377"/>
      <c r="J6" s="377"/>
      <c r="K6" s="377"/>
      <c r="L6" s="377"/>
      <c r="M6" s="377"/>
      <c r="N6" s="377"/>
      <c r="O6" s="377"/>
      <c r="P6" s="377"/>
      <c r="Q6" s="377"/>
      <c r="R6" s="377"/>
      <c r="S6" s="371"/>
      <c r="T6" s="589"/>
      <c r="U6" s="501"/>
      <c r="V6" s="501"/>
      <c r="W6" s="501"/>
      <c r="X6" s="501"/>
      <c r="Y6" s="501"/>
      <c r="Z6" s="501"/>
    </row>
    <row r="7" s="408" customFormat="1" ht="24" customHeight="1" spans="1:26">
      <c r="A7" s="379"/>
      <c r="B7" s="380"/>
      <c r="C7" s="413" t="s">
        <v>104</v>
      </c>
      <c r="D7" s="456">
        <f>D8</f>
        <v>54878016.7</v>
      </c>
      <c r="E7" s="456">
        <f t="shared" ref="E7:S7" si="0">E8</f>
        <v>32996870.7</v>
      </c>
      <c r="F7" s="456">
        <f t="shared" si="0"/>
        <v>7393471</v>
      </c>
      <c r="G7" s="456">
        <f t="shared" si="0"/>
        <v>0</v>
      </c>
      <c r="H7" s="456">
        <f t="shared" si="0"/>
        <v>8000000</v>
      </c>
      <c r="I7" s="456">
        <f t="shared" si="0"/>
        <v>6415316</v>
      </c>
      <c r="J7" s="456">
        <f t="shared" si="0"/>
        <v>0</v>
      </c>
      <c r="K7" s="456">
        <f t="shared" si="0"/>
        <v>0</v>
      </c>
      <c r="L7" s="456">
        <f t="shared" si="0"/>
        <v>0</v>
      </c>
      <c r="M7" s="456">
        <f t="shared" si="0"/>
        <v>72360</v>
      </c>
      <c r="N7" s="456">
        <f t="shared" si="0"/>
        <v>0</v>
      </c>
      <c r="O7" s="456">
        <f t="shared" si="0"/>
        <v>0</v>
      </c>
      <c r="P7" s="456">
        <f t="shared" si="0"/>
        <v>0</v>
      </c>
      <c r="Q7" s="456">
        <f t="shared" si="0"/>
        <v>0</v>
      </c>
      <c r="R7" s="456">
        <f t="shared" si="0"/>
        <v>0</v>
      </c>
      <c r="S7" s="456">
        <f t="shared" si="0"/>
        <v>0</v>
      </c>
      <c r="T7" s="590"/>
      <c r="U7" s="590"/>
      <c r="V7" s="590"/>
      <c r="W7" s="590"/>
      <c r="X7" s="501"/>
      <c r="Y7" s="501"/>
      <c r="Z7" s="501"/>
    </row>
    <row r="8" s="409" customFormat="1" ht="24" customHeight="1" spans="1:26">
      <c r="A8" s="415"/>
      <c r="B8" s="416" t="s">
        <v>105</v>
      </c>
      <c r="C8" s="417" t="s">
        <v>106</v>
      </c>
      <c r="D8" s="456">
        <f>D9+D28+D47+D57+D74+D93+D110-1</f>
        <v>54878016.7</v>
      </c>
      <c r="E8" s="456">
        <f t="shared" ref="E8:S8" si="1">E9+E28+E47+E57+E74+E93+E110</f>
        <v>32996870.7</v>
      </c>
      <c r="F8" s="456">
        <f t="shared" si="1"/>
        <v>7393471</v>
      </c>
      <c r="G8" s="456">
        <f t="shared" si="1"/>
        <v>0</v>
      </c>
      <c r="H8" s="456">
        <f t="shared" si="1"/>
        <v>8000000</v>
      </c>
      <c r="I8" s="456">
        <f t="shared" si="1"/>
        <v>6415316</v>
      </c>
      <c r="J8" s="456">
        <f t="shared" si="1"/>
        <v>0</v>
      </c>
      <c r="K8" s="456">
        <f t="shared" si="1"/>
        <v>0</v>
      </c>
      <c r="L8" s="456">
        <f t="shared" si="1"/>
        <v>0</v>
      </c>
      <c r="M8" s="456">
        <f t="shared" si="1"/>
        <v>72360</v>
      </c>
      <c r="N8" s="456">
        <f t="shared" si="1"/>
        <v>0</v>
      </c>
      <c r="O8" s="456">
        <f t="shared" si="1"/>
        <v>0</v>
      </c>
      <c r="P8" s="456">
        <f t="shared" si="1"/>
        <v>0</v>
      </c>
      <c r="Q8" s="456">
        <f t="shared" si="1"/>
        <v>0</v>
      </c>
      <c r="R8" s="456">
        <f t="shared" si="1"/>
        <v>0</v>
      </c>
      <c r="S8" s="456">
        <f t="shared" si="1"/>
        <v>0</v>
      </c>
      <c r="T8" s="591"/>
      <c r="U8" s="591"/>
      <c r="V8" s="591"/>
      <c r="W8" s="591"/>
      <c r="X8" s="591"/>
      <c r="Y8" s="591"/>
      <c r="Z8" s="591"/>
    </row>
    <row r="9" s="410" customFormat="1" ht="24" customHeight="1" spans="1:26">
      <c r="A9" s="415"/>
      <c r="B9" s="416" t="s">
        <v>107</v>
      </c>
      <c r="C9" s="417" t="s">
        <v>108</v>
      </c>
      <c r="D9" s="456">
        <v>34488557.96</v>
      </c>
      <c r="E9" s="456">
        <v>21648674.96</v>
      </c>
      <c r="F9" s="456">
        <v>4806763</v>
      </c>
      <c r="G9" s="456">
        <v>0</v>
      </c>
      <c r="H9" s="456">
        <v>8000000</v>
      </c>
      <c r="I9" s="456">
        <v>0</v>
      </c>
      <c r="J9" s="456">
        <v>0</v>
      </c>
      <c r="K9" s="456">
        <v>0</v>
      </c>
      <c r="L9" s="456">
        <v>0</v>
      </c>
      <c r="M9" s="456">
        <v>33120</v>
      </c>
      <c r="N9" s="456">
        <v>0</v>
      </c>
      <c r="O9" s="456">
        <v>0</v>
      </c>
      <c r="P9" s="456">
        <v>0</v>
      </c>
      <c r="Q9" s="456">
        <v>0</v>
      </c>
      <c r="R9" s="456">
        <v>0</v>
      </c>
      <c r="S9" s="456">
        <v>0</v>
      </c>
      <c r="T9" s="592"/>
      <c r="U9" s="591"/>
      <c r="V9" s="591"/>
      <c r="W9" s="591"/>
      <c r="X9" s="591"/>
      <c r="Y9" s="591"/>
      <c r="Z9" s="591"/>
    </row>
    <row r="10" s="410" customFormat="1" ht="24" customHeight="1" spans="1:26">
      <c r="A10" s="419" t="s">
        <v>289</v>
      </c>
      <c r="B10" s="416" t="s">
        <v>107</v>
      </c>
      <c r="C10" s="420" t="s">
        <v>254</v>
      </c>
      <c r="D10" s="539">
        <v>3546702.08</v>
      </c>
      <c r="E10" s="539">
        <v>3546702.08</v>
      </c>
      <c r="F10" s="539"/>
      <c r="G10" s="539"/>
      <c r="H10" s="539"/>
      <c r="I10" s="539"/>
      <c r="J10" s="539"/>
      <c r="K10" s="539"/>
      <c r="L10" s="539"/>
      <c r="M10" s="539"/>
      <c r="N10" s="539"/>
      <c r="O10" s="539"/>
      <c r="P10" s="539"/>
      <c r="Q10" s="539"/>
      <c r="R10" s="539"/>
      <c r="S10" s="539"/>
      <c r="T10" s="592"/>
      <c r="U10" s="591"/>
      <c r="V10" s="591"/>
      <c r="W10" s="591"/>
      <c r="X10" s="591"/>
      <c r="Y10" s="591"/>
      <c r="Z10" s="591"/>
    </row>
    <row r="11" s="410" customFormat="1" ht="24" customHeight="1" spans="1:26">
      <c r="A11" s="419" t="s">
        <v>290</v>
      </c>
      <c r="B11" s="416" t="s">
        <v>107</v>
      </c>
      <c r="C11" s="420" t="s">
        <v>256</v>
      </c>
      <c r="D11" s="539">
        <v>3404834</v>
      </c>
      <c r="E11" s="539">
        <v>3404834</v>
      </c>
      <c r="F11" s="539"/>
      <c r="G11" s="539"/>
      <c r="H11" s="539"/>
      <c r="I11" s="539"/>
      <c r="J11" s="539"/>
      <c r="K11" s="539"/>
      <c r="L11" s="539"/>
      <c r="M11" s="539"/>
      <c r="N11" s="539"/>
      <c r="O11" s="539"/>
      <c r="P11" s="539"/>
      <c r="Q11" s="539"/>
      <c r="R11" s="539"/>
      <c r="S11" s="539"/>
      <c r="T11" s="592"/>
      <c r="U11" s="591"/>
      <c r="V11" s="591"/>
      <c r="W11" s="591"/>
      <c r="X11" s="591"/>
      <c r="Y11" s="591"/>
      <c r="Z11" s="591"/>
    </row>
    <row r="12" s="410" customFormat="1" ht="24" customHeight="1" spans="1:26">
      <c r="A12" s="419" t="s">
        <v>291</v>
      </c>
      <c r="B12" s="416" t="s">
        <v>107</v>
      </c>
      <c r="C12" s="420" t="s">
        <v>258</v>
      </c>
      <c r="D12" s="539">
        <v>2269889</v>
      </c>
      <c r="E12" s="539">
        <v>2269889</v>
      </c>
      <c r="F12" s="539"/>
      <c r="G12" s="539"/>
      <c r="H12" s="539"/>
      <c r="I12" s="539"/>
      <c r="J12" s="539"/>
      <c r="K12" s="539"/>
      <c r="L12" s="539"/>
      <c r="M12" s="539"/>
      <c r="N12" s="539"/>
      <c r="O12" s="539"/>
      <c r="P12" s="539"/>
      <c r="Q12" s="539"/>
      <c r="R12" s="539"/>
      <c r="S12" s="539"/>
      <c r="T12" s="592"/>
      <c r="U12" s="591"/>
      <c r="V12" s="591"/>
      <c r="W12" s="591"/>
      <c r="X12" s="591"/>
      <c r="Y12" s="591"/>
      <c r="Z12" s="591"/>
    </row>
    <row r="13" s="410" customFormat="1" ht="24" customHeight="1" spans="1:26">
      <c r="A13" s="419" t="s">
        <v>292</v>
      </c>
      <c r="B13" s="416" t="s">
        <v>107</v>
      </c>
      <c r="C13" s="420" t="s">
        <v>260</v>
      </c>
      <c r="D13" s="539">
        <v>1134945</v>
      </c>
      <c r="E13" s="539">
        <v>1134945</v>
      </c>
      <c r="F13" s="539"/>
      <c r="G13" s="539"/>
      <c r="H13" s="539"/>
      <c r="I13" s="539"/>
      <c r="J13" s="539"/>
      <c r="K13" s="539"/>
      <c r="L13" s="539"/>
      <c r="M13" s="539"/>
      <c r="N13" s="539"/>
      <c r="O13" s="539"/>
      <c r="P13" s="539"/>
      <c r="Q13" s="539"/>
      <c r="R13" s="539"/>
      <c r="S13" s="539"/>
      <c r="T13" s="592"/>
      <c r="U13" s="591"/>
      <c r="V13" s="591"/>
      <c r="W13" s="591"/>
      <c r="X13" s="591"/>
      <c r="Y13" s="591"/>
      <c r="Z13" s="591"/>
    </row>
    <row r="14" s="410" customFormat="1" ht="24" customHeight="1" spans="1:20">
      <c r="A14" s="419" t="s">
        <v>293</v>
      </c>
      <c r="B14" s="416" t="s">
        <v>107</v>
      </c>
      <c r="C14" s="420" t="s">
        <v>171</v>
      </c>
      <c r="D14" s="539">
        <v>141868.08</v>
      </c>
      <c r="E14" s="539">
        <v>141868.08</v>
      </c>
      <c r="F14" s="539"/>
      <c r="G14" s="539"/>
      <c r="H14" s="539"/>
      <c r="I14" s="539"/>
      <c r="J14" s="539"/>
      <c r="K14" s="539"/>
      <c r="L14" s="539"/>
      <c r="M14" s="539"/>
      <c r="N14" s="539"/>
      <c r="O14" s="539"/>
      <c r="P14" s="539"/>
      <c r="Q14" s="539"/>
      <c r="R14" s="539"/>
      <c r="S14" s="539"/>
      <c r="T14" s="389"/>
    </row>
    <row r="15" s="410" customFormat="1" ht="24" customHeight="1" spans="1:20">
      <c r="A15" s="419" t="s">
        <v>294</v>
      </c>
      <c r="B15" s="416" t="s">
        <v>107</v>
      </c>
      <c r="C15" s="420" t="s">
        <v>263</v>
      </c>
      <c r="D15" s="539">
        <v>141868.08</v>
      </c>
      <c r="E15" s="539">
        <v>141868.08</v>
      </c>
      <c r="F15" s="539"/>
      <c r="G15" s="539"/>
      <c r="H15" s="539"/>
      <c r="I15" s="539"/>
      <c r="J15" s="539"/>
      <c r="K15" s="539"/>
      <c r="L15" s="539"/>
      <c r="M15" s="539"/>
      <c r="N15" s="539"/>
      <c r="O15" s="539"/>
      <c r="P15" s="539"/>
      <c r="Q15" s="539"/>
      <c r="R15" s="539"/>
      <c r="S15" s="539"/>
      <c r="T15" s="389"/>
    </row>
    <row r="16" s="410" customFormat="1" ht="24" customHeight="1" spans="1:20">
      <c r="A16" s="419" t="s">
        <v>295</v>
      </c>
      <c r="B16" s="416" t="s">
        <v>107</v>
      </c>
      <c r="C16" s="420" t="s">
        <v>264</v>
      </c>
      <c r="D16" s="539">
        <v>1064011</v>
      </c>
      <c r="E16" s="539">
        <v>1064011</v>
      </c>
      <c r="F16" s="539"/>
      <c r="G16" s="539"/>
      <c r="H16" s="539"/>
      <c r="I16" s="539"/>
      <c r="J16" s="539"/>
      <c r="K16" s="539"/>
      <c r="L16" s="539"/>
      <c r="M16" s="539"/>
      <c r="N16" s="539"/>
      <c r="O16" s="539"/>
      <c r="P16" s="539"/>
      <c r="Q16" s="539"/>
      <c r="R16" s="539"/>
      <c r="S16" s="539"/>
      <c r="T16" s="389"/>
    </row>
    <row r="17" s="410" customFormat="1" ht="24" customHeight="1" spans="1:20">
      <c r="A17" s="419" t="s">
        <v>296</v>
      </c>
      <c r="B17" s="416" t="s">
        <v>107</v>
      </c>
      <c r="C17" s="420" t="s">
        <v>265</v>
      </c>
      <c r="D17" s="539">
        <v>1064011</v>
      </c>
      <c r="E17" s="539">
        <v>1064011</v>
      </c>
      <c r="F17" s="539"/>
      <c r="G17" s="539"/>
      <c r="H17" s="539"/>
      <c r="I17" s="539"/>
      <c r="J17" s="539"/>
      <c r="K17" s="539"/>
      <c r="L17" s="539"/>
      <c r="M17" s="539"/>
      <c r="N17" s="539"/>
      <c r="O17" s="539"/>
      <c r="P17" s="539"/>
      <c r="Q17" s="539"/>
      <c r="R17" s="539"/>
      <c r="S17" s="539"/>
      <c r="T17" s="389"/>
    </row>
    <row r="18" s="410" customFormat="1" ht="24" customHeight="1" spans="1:20">
      <c r="A18" s="419" t="s">
        <v>297</v>
      </c>
      <c r="B18" s="416" t="s">
        <v>107</v>
      </c>
      <c r="C18" s="420" t="s">
        <v>266</v>
      </c>
      <c r="D18" s="539">
        <v>1064011</v>
      </c>
      <c r="E18" s="539">
        <v>1064011</v>
      </c>
      <c r="F18" s="539"/>
      <c r="G18" s="539"/>
      <c r="H18" s="539"/>
      <c r="I18" s="539"/>
      <c r="J18" s="539"/>
      <c r="K18" s="539"/>
      <c r="L18" s="539"/>
      <c r="M18" s="539"/>
      <c r="N18" s="539"/>
      <c r="O18" s="539"/>
      <c r="P18" s="539"/>
      <c r="Q18" s="539"/>
      <c r="R18" s="539"/>
      <c r="S18" s="539"/>
      <c r="T18" s="389"/>
    </row>
    <row r="19" s="410" customFormat="1" ht="24" customHeight="1" spans="1:20">
      <c r="A19" s="422" t="s">
        <v>298</v>
      </c>
      <c r="B19" s="416" t="s">
        <v>107</v>
      </c>
      <c r="C19" s="423" t="s">
        <v>177</v>
      </c>
      <c r="D19" s="539">
        <f>SUM(E19:N19)</f>
        <v>28175427.88</v>
      </c>
      <c r="E19" s="539">
        <f>E20</f>
        <v>15335544.88</v>
      </c>
      <c r="F19" s="539">
        <v>4806763</v>
      </c>
      <c r="G19" s="539">
        <v>0</v>
      </c>
      <c r="H19" s="539">
        <v>8000000</v>
      </c>
      <c r="I19" s="539">
        <v>0</v>
      </c>
      <c r="J19" s="539">
        <v>0</v>
      </c>
      <c r="K19" s="539">
        <v>0</v>
      </c>
      <c r="L19" s="539">
        <v>0</v>
      </c>
      <c r="M19" s="539">
        <v>33120</v>
      </c>
      <c r="N19" s="539">
        <v>0</v>
      </c>
      <c r="O19" s="539">
        <v>0</v>
      </c>
      <c r="P19" s="539">
        <v>0</v>
      </c>
      <c r="Q19" s="539">
        <v>0</v>
      </c>
      <c r="R19" s="539">
        <v>0</v>
      </c>
      <c r="S19" s="539">
        <v>0</v>
      </c>
      <c r="T19" s="389"/>
    </row>
    <row r="20" s="410" customFormat="1" ht="24" customHeight="1" spans="1:20">
      <c r="A20" s="422" t="s">
        <v>299</v>
      </c>
      <c r="B20" s="416" t="s">
        <v>107</v>
      </c>
      <c r="C20" s="423" t="s">
        <v>543</v>
      </c>
      <c r="D20" s="539">
        <f>SUM(E20:N20)</f>
        <v>28175427.88</v>
      </c>
      <c r="E20" s="539">
        <f>E21</f>
        <v>15335544.88</v>
      </c>
      <c r="F20" s="539">
        <v>4806763</v>
      </c>
      <c r="G20" s="539">
        <v>0</v>
      </c>
      <c r="H20" s="539">
        <v>8000000</v>
      </c>
      <c r="I20" s="539">
        <v>0</v>
      </c>
      <c r="J20" s="539">
        <v>0</v>
      </c>
      <c r="K20" s="539">
        <v>0</v>
      </c>
      <c r="L20" s="539">
        <v>0</v>
      </c>
      <c r="M20" s="539">
        <v>33120</v>
      </c>
      <c r="N20" s="539">
        <v>0</v>
      </c>
      <c r="O20" s="539">
        <v>0</v>
      </c>
      <c r="P20" s="539">
        <v>0</v>
      </c>
      <c r="Q20" s="539">
        <v>0</v>
      </c>
      <c r="R20" s="539">
        <v>0</v>
      </c>
      <c r="S20" s="539">
        <v>0</v>
      </c>
      <c r="T20" s="389"/>
    </row>
    <row r="21" s="410" customFormat="1" ht="24" customHeight="1" spans="1:20">
      <c r="A21" s="422" t="s">
        <v>300</v>
      </c>
      <c r="B21" s="416" t="s">
        <v>107</v>
      </c>
      <c r="C21" s="423" t="s">
        <v>544</v>
      </c>
      <c r="D21" s="539">
        <f>SUM(E21:S21)</f>
        <v>19245427.88</v>
      </c>
      <c r="E21" s="539">
        <f>21648674.96-E10-E16-E25</f>
        <v>15335544.88</v>
      </c>
      <c r="F21" s="539">
        <v>3876763</v>
      </c>
      <c r="G21" s="539">
        <v>0</v>
      </c>
      <c r="H21" s="539">
        <v>0</v>
      </c>
      <c r="I21" s="539">
        <v>0</v>
      </c>
      <c r="J21" s="539">
        <v>0</v>
      </c>
      <c r="K21" s="539">
        <v>0</v>
      </c>
      <c r="L21" s="539">
        <v>0</v>
      </c>
      <c r="M21" s="539">
        <v>33120</v>
      </c>
      <c r="N21" s="539">
        <v>0</v>
      </c>
      <c r="O21" s="539">
        <v>0</v>
      </c>
      <c r="P21" s="539">
        <v>0</v>
      </c>
      <c r="Q21" s="539">
        <v>0</v>
      </c>
      <c r="R21" s="539">
        <v>0</v>
      </c>
      <c r="S21" s="539">
        <v>0</v>
      </c>
      <c r="T21" s="389"/>
    </row>
    <row r="22" s="410" customFormat="1" ht="24" customHeight="1" spans="1:20">
      <c r="A22" s="422" t="s">
        <v>545</v>
      </c>
      <c r="B22" s="416" t="s">
        <v>107</v>
      </c>
      <c r="C22" s="423" t="s">
        <v>546</v>
      </c>
      <c r="D22" s="539">
        <v>150000</v>
      </c>
      <c r="E22" s="539">
        <v>0</v>
      </c>
      <c r="F22" s="539">
        <v>150000</v>
      </c>
      <c r="G22" s="539">
        <v>0</v>
      </c>
      <c r="H22" s="539">
        <v>0</v>
      </c>
      <c r="I22" s="539">
        <v>0</v>
      </c>
      <c r="J22" s="539">
        <v>0</v>
      </c>
      <c r="K22" s="539">
        <v>0</v>
      </c>
      <c r="L22" s="539">
        <v>0</v>
      </c>
      <c r="M22" s="539">
        <v>0</v>
      </c>
      <c r="N22" s="539">
        <v>0</v>
      </c>
      <c r="O22" s="539">
        <v>0</v>
      </c>
      <c r="P22" s="539">
        <v>0</v>
      </c>
      <c r="Q22" s="539">
        <v>0</v>
      </c>
      <c r="R22" s="539">
        <v>0</v>
      </c>
      <c r="S22" s="539">
        <v>0</v>
      </c>
      <c r="T22" s="389"/>
    </row>
    <row r="23" s="410" customFormat="1" ht="24" customHeight="1" spans="1:20">
      <c r="A23" s="422" t="s">
        <v>547</v>
      </c>
      <c r="B23" s="416" t="s">
        <v>107</v>
      </c>
      <c r="C23" s="423" t="s">
        <v>548</v>
      </c>
      <c r="D23" s="539">
        <v>780000</v>
      </c>
      <c r="E23" s="539">
        <v>0</v>
      </c>
      <c r="F23" s="539">
        <v>780000</v>
      </c>
      <c r="G23" s="539">
        <v>0</v>
      </c>
      <c r="H23" s="539">
        <v>0</v>
      </c>
      <c r="I23" s="539">
        <v>0</v>
      </c>
      <c r="J23" s="539">
        <v>0</v>
      </c>
      <c r="K23" s="539">
        <v>0</v>
      </c>
      <c r="L23" s="539">
        <v>0</v>
      </c>
      <c r="M23" s="539">
        <v>0</v>
      </c>
      <c r="N23" s="539">
        <v>0</v>
      </c>
      <c r="O23" s="539">
        <v>0</v>
      </c>
      <c r="P23" s="539">
        <v>0</v>
      </c>
      <c r="Q23" s="539">
        <v>0</v>
      </c>
      <c r="R23" s="539">
        <v>0</v>
      </c>
      <c r="S23" s="539">
        <v>0</v>
      </c>
      <c r="T23" s="389"/>
    </row>
    <row r="24" s="410" customFormat="1" ht="24" customHeight="1" spans="1:20">
      <c r="A24" s="422" t="s">
        <v>549</v>
      </c>
      <c r="B24" s="416" t="s">
        <v>107</v>
      </c>
      <c r="C24" s="423" t="s">
        <v>550</v>
      </c>
      <c r="D24" s="539">
        <v>8000000</v>
      </c>
      <c r="E24" s="539">
        <v>0</v>
      </c>
      <c r="F24" s="539">
        <v>0</v>
      </c>
      <c r="G24" s="539">
        <v>0</v>
      </c>
      <c r="H24" s="539">
        <v>8000000</v>
      </c>
      <c r="I24" s="539">
        <v>0</v>
      </c>
      <c r="J24" s="539">
        <v>0</v>
      </c>
      <c r="K24" s="539">
        <v>0</v>
      </c>
      <c r="L24" s="539">
        <v>0</v>
      </c>
      <c r="M24" s="539">
        <v>0</v>
      </c>
      <c r="N24" s="539">
        <v>0</v>
      </c>
      <c r="O24" s="539">
        <v>0</v>
      </c>
      <c r="P24" s="539">
        <v>0</v>
      </c>
      <c r="Q24" s="539">
        <v>0</v>
      </c>
      <c r="R24" s="539">
        <v>0</v>
      </c>
      <c r="S24" s="539">
        <v>0</v>
      </c>
      <c r="T24" s="389"/>
    </row>
    <row r="25" s="410" customFormat="1" ht="24" customHeight="1" spans="1:20">
      <c r="A25" s="425" t="s">
        <v>279</v>
      </c>
      <c r="B25" s="416" t="s">
        <v>107</v>
      </c>
      <c r="C25" s="426" t="s">
        <v>157</v>
      </c>
      <c r="D25" s="539">
        <v>1702417</v>
      </c>
      <c r="E25" s="539">
        <v>1702417</v>
      </c>
      <c r="F25" s="539"/>
      <c r="G25" s="539"/>
      <c r="H25" s="539"/>
      <c r="I25" s="539"/>
      <c r="J25" s="539"/>
      <c r="K25" s="539"/>
      <c r="L25" s="539"/>
      <c r="M25" s="539"/>
      <c r="N25" s="539"/>
      <c r="O25" s="539"/>
      <c r="P25" s="539"/>
      <c r="Q25" s="539"/>
      <c r="R25" s="539"/>
      <c r="S25" s="539"/>
      <c r="T25" s="389"/>
    </row>
    <row r="26" s="410" customFormat="1" ht="24" customHeight="1" spans="1:20">
      <c r="A26" s="425" t="s">
        <v>280</v>
      </c>
      <c r="B26" s="416" t="s">
        <v>107</v>
      </c>
      <c r="C26" s="426" t="s">
        <v>159</v>
      </c>
      <c r="D26" s="539">
        <v>1702417</v>
      </c>
      <c r="E26" s="539">
        <v>1702417</v>
      </c>
      <c r="F26" s="539"/>
      <c r="G26" s="539"/>
      <c r="H26" s="539"/>
      <c r="I26" s="539"/>
      <c r="J26" s="539"/>
      <c r="K26" s="539"/>
      <c r="L26" s="539"/>
      <c r="M26" s="539"/>
      <c r="N26" s="539"/>
      <c r="O26" s="539"/>
      <c r="P26" s="539"/>
      <c r="Q26" s="539"/>
      <c r="R26" s="539"/>
      <c r="S26" s="539"/>
      <c r="T26" s="389"/>
    </row>
    <row r="27" s="410" customFormat="1" ht="24" customHeight="1" spans="1:20">
      <c r="A27" s="427" t="s">
        <v>310</v>
      </c>
      <c r="B27" s="416" t="s">
        <v>107</v>
      </c>
      <c r="C27" s="426" t="s">
        <v>161</v>
      </c>
      <c r="D27" s="539">
        <v>1702417</v>
      </c>
      <c r="E27" s="539">
        <v>1702417</v>
      </c>
      <c r="F27" s="539"/>
      <c r="G27" s="539"/>
      <c r="H27" s="539"/>
      <c r="I27" s="539"/>
      <c r="J27" s="539"/>
      <c r="K27" s="539"/>
      <c r="L27" s="539"/>
      <c r="M27" s="539"/>
      <c r="N27" s="539"/>
      <c r="O27" s="539"/>
      <c r="P27" s="539"/>
      <c r="Q27" s="539"/>
      <c r="R27" s="539"/>
      <c r="S27" s="539"/>
      <c r="T27" s="389"/>
    </row>
    <row r="28" s="410" customFormat="1" ht="25.5" customHeight="1" spans="1:20">
      <c r="A28" s="577"/>
      <c r="B28" s="429" t="s">
        <v>109</v>
      </c>
      <c r="C28" s="430" t="s">
        <v>274</v>
      </c>
      <c r="D28" s="414">
        <f t="shared" ref="D28:D37" si="2">SUM(E28:S28)</f>
        <v>7946512</v>
      </c>
      <c r="E28" s="414">
        <f t="shared" ref="E28:S28" si="3">E29+E35+E38+E44</f>
        <v>6417981</v>
      </c>
      <c r="F28" s="414">
        <f t="shared" si="3"/>
        <v>1512691</v>
      </c>
      <c r="G28" s="414">
        <f t="shared" si="3"/>
        <v>0</v>
      </c>
      <c r="H28" s="414">
        <f t="shared" si="3"/>
        <v>0</v>
      </c>
      <c r="I28" s="414">
        <f t="shared" si="3"/>
        <v>0</v>
      </c>
      <c r="J28" s="414">
        <f t="shared" si="3"/>
        <v>0</v>
      </c>
      <c r="K28" s="414">
        <f t="shared" si="3"/>
        <v>0</v>
      </c>
      <c r="L28" s="414">
        <f t="shared" si="3"/>
        <v>0</v>
      </c>
      <c r="M28" s="414">
        <f t="shared" si="3"/>
        <v>15840</v>
      </c>
      <c r="N28" s="414">
        <f t="shared" si="3"/>
        <v>0</v>
      </c>
      <c r="O28" s="414">
        <f t="shared" si="3"/>
        <v>0</v>
      </c>
      <c r="P28" s="414">
        <f t="shared" si="3"/>
        <v>0</v>
      </c>
      <c r="Q28" s="414">
        <f t="shared" si="3"/>
        <v>0</v>
      </c>
      <c r="R28" s="414">
        <f t="shared" si="3"/>
        <v>0</v>
      </c>
      <c r="S28" s="414">
        <f t="shared" si="3"/>
        <v>0</v>
      </c>
      <c r="T28" s="570"/>
    </row>
    <row r="29" s="366" customFormat="1" ht="25.5" customHeight="1" spans="1:20">
      <c r="A29" s="431" t="s">
        <v>289</v>
      </c>
      <c r="B29" s="431" t="s">
        <v>109</v>
      </c>
      <c r="C29" s="426" t="s">
        <v>162</v>
      </c>
      <c r="D29" s="421">
        <f t="shared" si="2"/>
        <v>1076029</v>
      </c>
      <c r="E29" s="586">
        <f>E30+E33</f>
        <v>1076029</v>
      </c>
      <c r="F29" s="421"/>
      <c r="G29" s="421"/>
      <c r="H29" s="421"/>
      <c r="I29" s="421"/>
      <c r="J29" s="421"/>
      <c r="K29" s="421"/>
      <c r="L29" s="421"/>
      <c r="M29" s="421"/>
      <c r="N29" s="586"/>
      <c r="O29" s="586"/>
      <c r="P29" s="586"/>
      <c r="Q29" s="586"/>
      <c r="R29" s="586"/>
      <c r="S29" s="586"/>
      <c r="T29" s="570"/>
    </row>
    <row r="30" s="366" customFormat="1" ht="25.5" customHeight="1" spans="1:20">
      <c r="A30" s="431" t="s">
        <v>302</v>
      </c>
      <c r="B30" s="431" t="s">
        <v>109</v>
      </c>
      <c r="C30" s="426" t="s">
        <v>164</v>
      </c>
      <c r="D30" s="421">
        <f t="shared" si="2"/>
        <v>1004852</v>
      </c>
      <c r="E30" s="586">
        <f>E31+E32</f>
        <v>1004852</v>
      </c>
      <c r="F30" s="421"/>
      <c r="G30" s="421"/>
      <c r="H30" s="421"/>
      <c r="I30" s="421"/>
      <c r="J30" s="421"/>
      <c r="K30" s="421"/>
      <c r="L30" s="421"/>
      <c r="M30" s="421"/>
      <c r="N30" s="586"/>
      <c r="O30" s="586"/>
      <c r="P30" s="586"/>
      <c r="Q30" s="586"/>
      <c r="R30" s="586"/>
      <c r="S30" s="586"/>
      <c r="T30" s="570"/>
    </row>
    <row r="31" s="366" customFormat="1" ht="25.5" customHeight="1" spans="1:20">
      <c r="A31" s="431" t="s">
        <v>303</v>
      </c>
      <c r="B31" s="431" t="s">
        <v>109</v>
      </c>
      <c r="C31" s="426" t="s">
        <v>166</v>
      </c>
      <c r="D31" s="421">
        <f t="shared" si="2"/>
        <v>669901</v>
      </c>
      <c r="E31" s="586">
        <v>669901</v>
      </c>
      <c r="F31" s="421"/>
      <c r="G31" s="421"/>
      <c r="H31" s="421"/>
      <c r="I31" s="421"/>
      <c r="J31" s="421"/>
      <c r="K31" s="421"/>
      <c r="L31" s="421"/>
      <c r="M31" s="421"/>
      <c r="N31" s="586"/>
      <c r="O31" s="586"/>
      <c r="P31" s="586"/>
      <c r="Q31" s="586"/>
      <c r="R31" s="586"/>
      <c r="S31" s="586"/>
      <c r="T31" s="570"/>
    </row>
    <row r="32" s="366" customFormat="1" ht="25.5" customHeight="1" spans="1:20">
      <c r="A32" s="431" t="s">
        <v>304</v>
      </c>
      <c r="B32" s="431" t="s">
        <v>109</v>
      </c>
      <c r="C32" s="426" t="s">
        <v>168</v>
      </c>
      <c r="D32" s="421">
        <f t="shared" si="2"/>
        <v>334951</v>
      </c>
      <c r="E32" s="586">
        <v>334951</v>
      </c>
      <c r="F32" s="421"/>
      <c r="G32" s="421"/>
      <c r="H32" s="421"/>
      <c r="I32" s="421"/>
      <c r="J32" s="421"/>
      <c r="K32" s="421"/>
      <c r="L32" s="421"/>
      <c r="M32" s="421"/>
      <c r="N32" s="586"/>
      <c r="O32" s="586"/>
      <c r="P32" s="586"/>
      <c r="Q32" s="586"/>
      <c r="R32" s="586"/>
      <c r="S32" s="586"/>
      <c r="T32" s="570"/>
    </row>
    <row r="33" s="366" customFormat="1" ht="25.5" customHeight="1" spans="1:20">
      <c r="A33" s="431" t="s">
        <v>305</v>
      </c>
      <c r="B33" s="431" t="s">
        <v>109</v>
      </c>
      <c r="C33" s="426" t="s">
        <v>169</v>
      </c>
      <c r="D33" s="421">
        <f t="shared" si="2"/>
        <v>71177</v>
      </c>
      <c r="E33" s="586">
        <v>71177</v>
      </c>
      <c r="F33" s="421"/>
      <c r="G33" s="421"/>
      <c r="H33" s="421"/>
      <c r="I33" s="421"/>
      <c r="J33" s="421"/>
      <c r="K33" s="421"/>
      <c r="L33" s="421"/>
      <c r="M33" s="421"/>
      <c r="N33" s="586"/>
      <c r="O33" s="586"/>
      <c r="P33" s="586"/>
      <c r="Q33" s="586"/>
      <c r="R33" s="586"/>
      <c r="S33" s="586"/>
      <c r="T33" s="570"/>
    </row>
    <row r="34" s="366" customFormat="1" ht="25.5" customHeight="1" spans="1:20">
      <c r="A34" s="431" t="s">
        <v>306</v>
      </c>
      <c r="B34" s="431" t="s">
        <v>109</v>
      </c>
      <c r="C34" s="426" t="s">
        <v>171</v>
      </c>
      <c r="D34" s="421">
        <f t="shared" si="2"/>
        <v>71177</v>
      </c>
      <c r="E34" s="586">
        <v>71177</v>
      </c>
      <c r="F34" s="421"/>
      <c r="G34" s="421"/>
      <c r="H34" s="421"/>
      <c r="I34" s="421"/>
      <c r="J34" s="421"/>
      <c r="K34" s="421"/>
      <c r="L34" s="421"/>
      <c r="M34" s="421"/>
      <c r="N34" s="586"/>
      <c r="O34" s="586"/>
      <c r="P34" s="586"/>
      <c r="Q34" s="586"/>
      <c r="R34" s="586"/>
      <c r="S34" s="586"/>
      <c r="T34" s="570"/>
    </row>
    <row r="35" s="366" customFormat="1" ht="25.5" customHeight="1" spans="1:20">
      <c r="A35" s="431" t="s">
        <v>295</v>
      </c>
      <c r="B35" s="431" t="s">
        <v>109</v>
      </c>
      <c r="C35" s="426" t="s">
        <v>173</v>
      </c>
      <c r="D35" s="421">
        <f t="shared" si="2"/>
        <v>314016</v>
      </c>
      <c r="E35" s="586">
        <v>314016</v>
      </c>
      <c r="F35" s="421"/>
      <c r="G35" s="421"/>
      <c r="H35" s="421"/>
      <c r="I35" s="421"/>
      <c r="J35" s="421"/>
      <c r="K35" s="421"/>
      <c r="L35" s="421"/>
      <c r="M35" s="421"/>
      <c r="N35" s="586"/>
      <c r="O35" s="586"/>
      <c r="P35" s="586"/>
      <c r="Q35" s="586"/>
      <c r="R35" s="586"/>
      <c r="S35" s="586"/>
      <c r="T35" s="570"/>
    </row>
    <row r="36" s="366" customFormat="1" ht="25.5" customHeight="1" spans="1:20">
      <c r="A36" s="431" t="s">
        <v>296</v>
      </c>
      <c r="B36" s="431" t="s">
        <v>109</v>
      </c>
      <c r="C36" s="426" t="s">
        <v>175</v>
      </c>
      <c r="D36" s="421">
        <f t="shared" si="2"/>
        <v>314016</v>
      </c>
      <c r="E36" s="586">
        <v>314016</v>
      </c>
      <c r="F36" s="421"/>
      <c r="G36" s="421"/>
      <c r="H36" s="421"/>
      <c r="I36" s="421"/>
      <c r="J36" s="421"/>
      <c r="K36" s="421"/>
      <c r="L36" s="421"/>
      <c r="M36" s="421"/>
      <c r="N36" s="586"/>
      <c r="O36" s="586"/>
      <c r="P36" s="586"/>
      <c r="Q36" s="586"/>
      <c r="R36" s="586"/>
      <c r="S36" s="586"/>
      <c r="T36" s="570"/>
    </row>
    <row r="37" s="366" customFormat="1" ht="25.5" customHeight="1" spans="1:20">
      <c r="A37" s="431" t="s">
        <v>297</v>
      </c>
      <c r="B37" s="431" t="s">
        <v>109</v>
      </c>
      <c r="C37" s="426" t="s">
        <v>176</v>
      </c>
      <c r="D37" s="421">
        <f t="shared" si="2"/>
        <v>314016</v>
      </c>
      <c r="E37" s="586">
        <v>314016</v>
      </c>
      <c r="F37" s="421"/>
      <c r="G37" s="421"/>
      <c r="H37" s="421"/>
      <c r="I37" s="421"/>
      <c r="J37" s="421"/>
      <c r="K37" s="421"/>
      <c r="L37" s="421"/>
      <c r="M37" s="421"/>
      <c r="N37" s="586"/>
      <c r="O37" s="586"/>
      <c r="P37" s="586"/>
      <c r="Q37" s="586"/>
      <c r="R37" s="586"/>
      <c r="S37" s="586"/>
      <c r="T37" s="570"/>
    </row>
    <row r="38" s="366" customFormat="1" ht="25.5" customHeight="1" spans="1:20">
      <c r="A38" s="431" t="s">
        <v>298</v>
      </c>
      <c r="B38" s="431" t="s">
        <v>109</v>
      </c>
      <c r="C38" s="433" t="s">
        <v>177</v>
      </c>
      <c r="D38" s="421">
        <f t="shared" ref="D38:S38" si="4">D39</f>
        <v>6054041</v>
      </c>
      <c r="E38" s="421">
        <f t="shared" si="4"/>
        <v>4525510</v>
      </c>
      <c r="F38" s="421">
        <f t="shared" si="4"/>
        <v>1512691</v>
      </c>
      <c r="G38" s="421">
        <f t="shared" si="4"/>
        <v>0</v>
      </c>
      <c r="H38" s="421">
        <f t="shared" si="4"/>
        <v>0</v>
      </c>
      <c r="I38" s="421">
        <f t="shared" si="4"/>
        <v>0</v>
      </c>
      <c r="J38" s="421">
        <f t="shared" si="4"/>
        <v>0</v>
      </c>
      <c r="K38" s="421">
        <f t="shared" si="4"/>
        <v>0</v>
      </c>
      <c r="L38" s="421">
        <f t="shared" si="4"/>
        <v>0</v>
      </c>
      <c r="M38" s="421">
        <f t="shared" si="4"/>
        <v>15840</v>
      </c>
      <c r="N38" s="421">
        <f t="shared" si="4"/>
        <v>0</v>
      </c>
      <c r="O38" s="421">
        <f t="shared" si="4"/>
        <v>0</v>
      </c>
      <c r="P38" s="421">
        <f t="shared" si="4"/>
        <v>0</v>
      </c>
      <c r="Q38" s="421">
        <f t="shared" si="4"/>
        <v>0</v>
      </c>
      <c r="R38" s="421">
        <f t="shared" si="4"/>
        <v>0</v>
      </c>
      <c r="S38" s="421">
        <f t="shared" si="4"/>
        <v>0</v>
      </c>
      <c r="T38" s="570"/>
    </row>
    <row r="39" s="366" customFormat="1" ht="25.5" customHeight="1" spans="1:20">
      <c r="A39" s="422" t="s">
        <v>307</v>
      </c>
      <c r="B39" s="431" t="s">
        <v>109</v>
      </c>
      <c r="C39" s="433" t="s">
        <v>179</v>
      </c>
      <c r="D39" s="421">
        <f t="shared" ref="D39:S39" si="5">SUM(D40:D43)</f>
        <v>6054041</v>
      </c>
      <c r="E39" s="421">
        <f t="shared" si="5"/>
        <v>4525510</v>
      </c>
      <c r="F39" s="421">
        <f t="shared" si="5"/>
        <v>1512691</v>
      </c>
      <c r="G39" s="421">
        <f t="shared" si="5"/>
        <v>0</v>
      </c>
      <c r="H39" s="421">
        <f t="shared" si="5"/>
        <v>0</v>
      </c>
      <c r="I39" s="421">
        <f t="shared" si="5"/>
        <v>0</v>
      </c>
      <c r="J39" s="421">
        <f t="shared" si="5"/>
        <v>0</v>
      </c>
      <c r="K39" s="421">
        <f t="shared" si="5"/>
        <v>0</v>
      </c>
      <c r="L39" s="421">
        <f t="shared" si="5"/>
        <v>0</v>
      </c>
      <c r="M39" s="421">
        <f t="shared" si="5"/>
        <v>15840</v>
      </c>
      <c r="N39" s="421">
        <f t="shared" si="5"/>
        <v>0</v>
      </c>
      <c r="O39" s="421">
        <f t="shared" si="5"/>
        <v>0</v>
      </c>
      <c r="P39" s="421">
        <f t="shared" si="5"/>
        <v>0</v>
      </c>
      <c r="Q39" s="421">
        <f t="shared" si="5"/>
        <v>0</v>
      </c>
      <c r="R39" s="421">
        <f t="shared" si="5"/>
        <v>0</v>
      </c>
      <c r="S39" s="421">
        <f t="shared" si="5"/>
        <v>0</v>
      </c>
      <c r="T39" s="570"/>
    </row>
    <row r="40" s="366" customFormat="1" ht="25.5" customHeight="1" spans="1:20">
      <c r="A40" s="422" t="s">
        <v>148</v>
      </c>
      <c r="B40" s="431" t="s">
        <v>109</v>
      </c>
      <c r="C40" s="434" t="s">
        <v>181</v>
      </c>
      <c r="D40" s="421">
        <f t="shared" ref="D40:D66" si="6">SUM(E40:S40)</f>
        <v>5748041</v>
      </c>
      <c r="E40" s="586">
        <v>4525510</v>
      </c>
      <c r="F40" s="586">
        <v>1206691</v>
      </c>
      <c r="G40" s="586">
        <v>0</v>
      </c>
      <c r="H40" s="586">
        <v>0</v>
      </c>
      <c r="I40" s="586">
        <v>0</v>
      </c>
      <c r="J40" s="586">
        <v>0</v>
      </c>
      <c r="K40" s="586">
        <v>0</v>
      </c>
      <c r="L40" s="586">
        <v>0</v>
      </c>
      <c r="M40" s="586">
        <v>15840</v>
      </c>
      <c r="N40" s="586">
        <v>0</v>
      </c>
      <c r="O40" s="586">
        <v>0</v>
      </c>
      <c r="P40" s="586">
        <v>0</v>
      </c>
      <c r="Q40" s="586">
        <v>0</v>
      </c>
      <c r="R40" s="586">
        <v>0</v>
      </c>
      <c r="S40" s="586">
        <v>0</v>
      </c>
      <c r="T40" s="570"/>
    </row>
    <row r="41" s="366" customFormat="1" ht="25.5" customHeight="1" spans="1:20">
      <c r="A41" s="422" t="s">
        <v>150</v>
      </c>
      <c r="B41" s="431" t="s">
        <v>109</v>
      </c>
      <c r="C41" s="587" t="s">
        <v>183</v>
      </c>
      <c r="D41" s="421">
        <f t="shared" si="6"/>
        <v>50000</v>
      </c>
      <c r="E41" s="586">
        <v>0</v>
      </c>
      <c r="F41" s="586">
        <v>50000</v>
      </c>
      <c r="G41" s="586">
        <v>0</v>
      </c>
      <c r="H41" s="586">
        <v>0</v>
      </c>
      <c r="I41" s="586">
        <v>0</v>
      </c>
      <c r="J41" s="586">
        <v>0</v>
      </c>
      <c r="K41" s="586">
        <v>0</v>
      </c>
      <c r="L41" s="586">
        <v>0</v>
      </c>
      <c r="M41" s="586">
        <v>0</v>
      </c>
      <c r="N41" s="586">
        <v>0</v>
      </c>
      <c r="O41" s="586">
        <v>0</v>
      </c>
      <c r="P41" s="586">
        <v>0</v>
      </c>
      <c r="Q41" s="586">
        <v>0</v>
      </c>
      <c r="R41" s="586">
        <v>0</v>
      </c>
      <c r="S41" s="586">
        <v>0</v>
      </c>
      <c r="T41" s="570"/>
    </row>
    <row r="42" s="366" customFormat="1" ht="25.5" customHeight="1" spans="1:20">
      <c r="A42" s="422" t="s">
        <v>152</v>
      </c>
      <c r="B42" s="431" t="s">
        <v>109</v>
      </c>
      <c r="C42" s="587" t="s">
        <v>185</v>
      </c>
      <c r="D42" s="421">
        <f t="shared" si="6"/>
        <v>36000</v>
      </c>
      <c r="E42" s="586">
        <v>0</v>
      </c>
      <c r="F42" s="586">
        <v>36000</v>
      </c>
      <c r="G42" s="586">
        <v>0</v>
      </c>
      <c r="H42" s="586">
        <v>0</v>
      </c>
      <c r="I42" s="586">
        <v>0</v>
      </c>
      <c r="J42" s="586">
        <v>0</v>
      </c>
      <c r="K42" s="586">
        <v>0</v>
      </c>
      <c r="L42" s="586">
        <v>0</v>
      </c>
      <c r="M42" s="586">
        <v>0</v>
      </c>
      <c r="N42" s="586">
        <v>0</v>
      </c>
      <c r="O42" s="586">
        <v>0</v>
      </c>
      <c r="P42" s="586">
        <v>0</v>
      </c>
      <c r="Q42" s="586">
        <v>0</v>
      </c>
      <c r="R42" s="586">
        <v>0</v>
      </c>
      <c r="S42" s="586">
        <v>0</v>
      </c>
      <c r="T42" s="570"/>
    </row>
    <row r="43" s="366" customFormat="1" ht="25.5" customHeight="1" spans="1:20">
      <c r="A43" s="422" t="s">
        <v>396</v>
      </c>
      <c r="B43" s="431" t="s">
        <v>109</v>
      </c>
      <c r="C43" s="587" t="s">
        <v>187</v>
      </c>
      <c r="D43" s="421">
        <f t="shared" si="6"/>
        <v>220000</v>
      </c>
      <c r="E43" s="586">
        <v>0</v>
      </c>
      <c r="F43" s="586">
        <v>220000</v>
      </c>
      <c r="G43" s="586">
        <v>0</v>
      </c>
      <c r="H43" s="586">
        <v>0</v>
      </c>
      <c r="I43" s="586">
        <v>0</v>
      </c>
      <c r="J43" s="586">
        <v>0</v>
      </c>
      <c r="K43" s="586">
        <v>0</v>
      </c>
      <c r="L43" s="586">
        <v>0</v>
      </c>
      <c r="M43" s="586">
        <v>0</v>
      </c>
      <c r="N43" s="586">
        <v>0</v>
      </c>
      <c r="O43" s="586">
        <v>0</v>
      </c>
      <c r="P43" s="586">
        <v>0</v>
      </c>
      <c r="Q43" s="586">
        <v>0</v>
      </c>
      <c r="R43" s="586">
        <v>0</v>
      </c>
      <c r="S43" s="586">
        <v>0</v>
      </c>
      <c r="T43" s="570"/>
    </row>
    <row r="44" s="366" customFormat="1" ht="25.5" customHeight="1" spans="1:20">
      <c r="A44" s="431" t="s">
        <v>308</v>
      </c>
      <c r="B44" s="431" t="s">
        <v>109</v>
      </c>
      <c r="C44" s="426" t="s">
        <v>188</v>
      </c>
      <c r="D44" s="421">
        <f t="shared" si="6"/>
        <v>502426</v>
      </c>
      <c r="E44" s="586">
        <v>502426</v>
      </c>
      <c r="F44" s="586"/>
      <c r="G44" s="586"/>
      <c r="H44" s="586"/>
      <c r="I44" s="586"/>
      <c r="J44" s="586"/>
      <c r="K44" s="586"/>
      <c r="L44" s="586"/>
      <c r="M44" s="586"/>
      <c r="N44" s="586"/>
      <c r="O44" s="586"/>
      <c r="P44" s="586"/>
      <c r="Q44" s="586"/>
      <c r="R44" s="586"/>
      <c r="S44" s="586"/>
      <c r="T44" s="570"/>
    </row>
    <row r="45" s="366" customFormat="1" ht="25.5" customHeight="1" spans="1:20">
      <c r="A45" s="422" t="s">
        <v>309</v>
      </c>
      <c r="B45" s="431" t="s">
        <v>109</v>
      </c>
      <c r="C45" s="426" t="s">
        <v>189</v>
      </c>
      <c r="D45" s="421">
        <f t="shared" si="6"/>
        <v>502426</v>
      </c>
      <c r="E45" s="586">
        <v>502426</v>
      </c>
      <c r="F45" s="586"/>
      <c r="G45" s="586"/>
      <c r="H45" s="586"/>
      <c r="I45" s="586"/>
      <c r="J45" s="586"/>
      <c r="K45" s="586"/>
      <c r="L45" s="586"/>
      <c r="M45" s="586"/>
      <c r="N45" s="586"/>
      <c r="O45" s="586"/>
      <c r="P45" s="586"/>
      <c r="Q45" s="586"/>
      <c r="R45" s="586"/>
      <c r="S45" s="586"/>
      <c r="T45" s="570"/>
    </row>
    <row r="46" s="366" customFormat="1" ht="25.5" customHeight="1" spans="1:20">
      <c r="A46" s="422" t="s">
        <v>310</v>
      </c>
      <c r="B46" s="431" t="s">
        <v>109</v>
      </c>
      <c r="C46" s="426" t="s">
        <v>190</v>
      </c>
      <c r="D46" s="421">
        <f t="shared" si="6"/>
        <v>502426</v>
      </c>
      <c r="E46" s="586">
        <v>502426</v>
      </c>
      <c r="F46" s="586"/>
      <c r="G46" s="586"/>
      <c r="H46" s="586"/>
      <c r="I46" s="586"/>
      <c r="J46" s="586"/>
      <c r="K46" s="586"/>
      <c r="L46" s="586"/>
      <c r="M46" s="586"/>
      <c r="N46" s="586"/>
      <c r="O46" s="586"/>
      <c r="P46" s="586"/>
      <c r="Q46" s="586"/>
      <c r="R46" s="586"/>
      <c r="S46" s="586"/>
      <c r="T46" s="570"/>
    </row>
    <row r="47" s="410" customFormat="1" ht="25.5" customHeight="1" spans="1:20">
      <c r="A47" s="577"/>
      <c r="B47" s="429" t="s">
        <v>111</v>
      </c>
      <c r="C47" s="430" t="s">
        <v>112</v>
      </c>
      <c r="D47" s="414">
        <f t="shared" si="6"/>
        <v>565997</v>
      </c>
      <c r="E47" s="588">
        <f t="shared" ref="E47:I47" si="7">E48+E51+E54</f>
        <v>0</v>
      </c>
      <c r="F47" s="588">
        <f t="shared" si="7"/>
        <v>0</v>
      </c>
      <c r="G47" s="588">
        <f t="shared" si="7"/>
        <v>0</v>
      </c>
      <c r="H47" s="588">
        <f t="shared" si="7"/>
        <v>0</v>
      </c>
      <c r="I47" s="588">
        <f t="shared" si="7"/>
        <v>565997</v>
      </c>
      <c r="J47" s="588">
        <f t="shared" ref="J47:S47" si="8">J56</f>
        <v>0</v>
      </c>
      <c r="K47" s="588">
        <f t="shared" si="8"/>
        <v>0</v>
      </c>
      <c r="L47" s="588">
        <f t="shared" si="8"/>
        <v>0</v>
      </c>
      <c r="M47" s="588">
        <f t="shared" si="8"/>
        <v>0</v>
      </c>
      <c r="N47" s="588">
        <f t="shared" si="8"/>
        <v>0</v>
      </c>
      <c r="O47" s="588">
        <f t="shared" si="8"/>
        <v>0</v>
      </c>
      <c r="P47" s="588">
        <f t="shared" si="8"/>
        <v>0</v>
      </c>
      <c r="Q47" s="588">
        <f t="shared" si="8"/>
        <v>0</v>
      </c>
      <c r="R47" s="588">
        <f t="shared" si="8"/>
        <v>0</v>
      </c>
      <c r="S47" s="588">
        <f t="shared" si="8"/>
        <v>0</v>
      </c>
      <c r="T47" s="570"/>
    </row>
    <row r="48" s="366" customFormat="1" ht="25.5" customHeight="1" spans="1:20">
      <c r="A48" s="431" t="s">
        <v>289</v>
      </c>
      <c r="B48" s="431" t="s">
        <v>111</v>
      </c>
      <c r="C48" s="426" t="s">
        <v>162</v>
      </c>
      <c r="D48" s="421">
        <f t="shared" si="6"/>
        <v>73094</v>
      </c>
      <c r="E48" s="421"/>
      <c r="F48" s="586"/>
      <c r="G48" s="586"/>
      <c r="H48" s="586"/>
      <c r="I48" s="421">
        <f t="shared" ref="I48:I52" si="9">I49</f>
        <v>73094</v>
      </c>
      <c r="J48" s="586"/>
      <c r="K48" s="586"/>
      <c r="L48" s="586"/>
      <c r="M48" s="586"/>
      <c r="N48" s="586"/>
      <c r="O48" s="586"/>
      <c r="P48" s="586"/>
      <c r="Q48" s="586"/>
      <c r="R48" s="586"/>
      <c r="S48" s="586"/>
      <c r="T48" s="570"/>
    </row>
    <row r="49" s="366" customFormat="1" ht="25.5" customHeight="1" spans="1:20">
      <c r="A49" s="431" t="s">
        <v>302</v>
      </c>
      <c r="B49" s="431" t="s">
        <v>111</v>
      </c>
      <c r="C49" s="426" t="s">
        <v>164</v>
      </c>
      <c r="D49" s="421">
        <f t="shared" si="6"/>
        <v>73094</v>
      </c>
      <c r="E49" s="421"/>
      <c r="F49" s="586"/>
      <c r="G49" s="586"/>
      <c r="H49" s="586"/>
      <c r="I49" s="421">
        <f t="shared" si="9"/>
        <v>73094</v>
      </c>
      <c r="J49" s="586"/>
      <c r="K49" s="586"/>
      <c r="L49" s="586"/>
      <c r="M49" s="586"/>
      <c r="N49" s="586"/>
      <c r="O49" s="586"/>
      <c r="P49" s="586"/>
      <c r="Q49" s="586"/>
      <c r="R49" s="586"/>
      <c r="S49" s="586"/>
      <c r="T49" s="570"/>
    </row>
    <row r="50" s="366" customFormat="1" ht="25.5" customHeight="1" spans="1:20">
      <c r="A50" s="431" t="s">
        <v>303</v>
      </c>
      <c r="B50" s="431" t="s">
        <v>111</v>
      </c>
      <c r="C50" s="426" t="s">
        <v>166</v>
      </c>
      <c r="D50" s="421">
        <f t="shared" si="6"/>
        <v>73094</v>
      </c>
      <c r="E50" s="421"/>
      <c r="F50" s="586"/>
      <c r="G50" s="586"/>
      <c r="H50" s="586"/>
      <c r="I50" s="421">
        <v>73094</v>
      </c>
      <c r="J50" s="586"/>
      <c r="K50" s="586"/>
      <c r="L50" s="586"/>
      <c r="M50" s="586"/>
      <c r="N50" s="586"/>
      <c r="O50" s="586"/>
      <c r="P50" s="586"/>
      <c r="Q50" s="586"/>
      <c r="R50" s="586"/>
      <c r="S50" s="586"/>
      <c r="T50" s="570"/>
    </row>
    <row r="51" s="366" customFormat="1" ht="25.5" customHeight="1" spans="1:20">
      <c r="A51" s="431" t="s">
        <v>295</v>
      </c>
      <c r="B51" s="431" t="s">
        <v>111</v>
      </c>
      <c r="C51" s="426" t="s">
        <v>173</v>
      </c>
      <c r="D51" s="421">
        <f t="shared" si="6"/>
        <v>34263</v>
      </c>
      <c r="E51" s="421"/>
      <c r="F51" s="586"/>
      <c r="G51" s="586"/>
      <c r="H51" s="586"/>
      <c r="I51" s="421">
        <f t="shared" si="9"/>
        <v>34263</v>
      </c>
      <c r="J51" s="586"/>
      <c r="K51" s="586"/>
      <c r="L51" s="586"/>
      <c r="M51" s="586"/>
      <c r="N51" s="586"/>
      <c r="O51" s="586"/>
      <c r="P51" s="586"/>
      <c r="Q51" s="586"/>
      <c r="R51" s="586"/>
      <c r="S51" s="586"/>
      <c r="T51" s="570"/>
    </row>
    <row r="52" s="366" customFormat="1" ht="25.5" customHeight="1" spans="1:20">
      <c r="A52" s="431" t="s">
        <v>296</v>
      </c>
      <c r="B52" s="431" t="s">
        <v>111</v>
      </c>
      <c r="C52" s="426" t="s">
        <v>175</v>
      </c>
      <c r="D52" s="421">
        <f t="shared" si="6"/>
        <v>34263</v>
      </c>
      <c r="E52" s="421"/>
      <c r="F52" s="586"/>
      <c r="G52" s="586"/>
      <c r="H52" s="586"/>
      <c r="I52" s="421">
        <f t="shared" si="9"/>
        <v>34263</v>
      </c>
      <c r="J52" s="586"/>
      <c r="K52" s="586"/>
      <c r="L52" s="586"/>
      <c r="M52" s="586"/>
      <c r="N52" s="586"/>
      <c r="O52" s="586"/>
      <c r="P52" s="586"/>
      <c r="Q52" s="586"/>
      <c r="R52" s="586"/>
      <c r="S52" s="586"/>
      <c r="T52" s="570"/>
    </row>
    <row r="53" s="366" customFormat="1" ht="25.5" customHeight="1" spans="1:20">
      <c r="A53" s="431" t="s">
        <v>297</v>
      </c>
      <c r="B53" s="431" t="s">
        <v>111</v>
      </c>
      <c r="C53" s="426" t="s">
        <v>176</v>
      </c>
      <c r="D53" s="421">
        <f t="shared" si="6"/>
        <v>34263</v>
      </c>
      <c r="E53" s="421"/>
      <c r="F53" s="586"/>
      <c r="G53" s="586"/>
      <c r="H53" s="586"/>
      <c r="I53" s="421">
        <v>34263</v>
      </c>
      <c r="J53" s="586"/>
      <c r="K53" s="586"/>
      <c r="L53" s="586"/>
      <c r="M53" s="586"/>
      <c r="N53" s="586"/>
      <c r="O53" s="586"/>
      <c r="P53" s="586"/>
      <c r="Q53" s="586"/>
      <c r="R53" s="586"/>
      <c r="S53" s="586"/>
      <c r="T53" s="570"/>
    </row>
    <row r="54" s="366" customFormat="1" ht="25.5" customHeight="1" spans="1:20">
      <c r="A54" s="431" t="s">
        <v>298</v>
      </c>
      <c r="B54" s="431" t="s">
        <v>111</v>
      </c>
      <c r="C54" s="433" t="s">
        <v>177</v>
      </c>
      <c r="D54" s="421">
        <f t="shared" si="6"/>
        <v>458640</v>
      </c>
      <c r="E54" s="421">
        <f t="shared" ref="E54:I54" si="10">E55</f>
        <v>0</v>
      </c>
      <c r="F54" s="421">
        <f t="shared" si="10"/>
        <v>0</v>
      </c>
      <c r="G54" s="421">
        <f t="shared" si="10"/>
        <v>0</v>
      </c>
      <c r="H54" s="421">
        <f t="shared" si="10"/>
        <v>0</v>
      </c>
      <c r="I54" s="421">
        <f t="shared" si="10"/>
        <v>458640</v>
      </c>
      <c r="J54" s="586"/>
      <c r="K54" s="586"/>
      <c r="L54" s="586"/>
      <c r="M54" s="586"/>
      <c r="N54" s="586"/>
      <c r="O54" s="586"/>
      <c r="P54" s="586"/>
      <c r="Q54" s="586"/>
      <c r="R54" s="586"/>
      <c r="S54" s="586"/>
      <c r="T54" s="570"/>
    </row>
    <row r="55" s="366" customFormat="1" ht="25.5" customHeight="1" spans="1:20">
      <c r="A55" s="422" t="s">
        <v>307</v>
      </c>
      <c r="B55" s="431" t="s">
        <v>111</v>
      </c>
      <c r="C55" s="433" t="s">
        <v>179</v>
      </c>
      <c r="D55" s="421">
        <f t="shared" si="6"/>
        <v>458640</v>
      </c>
      <c r="E55" s="421">
        <f t="shared" ref="E55:I55" si="11">E56</f>
        <v>0</v>
      </c>
      <c r="F55" s="421">
        <f t="shared" si="11"/>
        <v>0</v>
      </c>
      <c r="G55" s="421">
        <f t="shared" si="11"/>
        <v>0</v>
      </c>
      <c r="H55" s="421">
        <f t="shared" si="11"/>
        <v>0</v>
      </c>
      <c r="I55" s="421">
        <f t="shared" si="11"/>
        <v>458640</v>
      </c>
      <c r="J55" s="586"/>
      <c r="K55" s="586"/>
      <c r="L55" s="586"/>
      <c r="M55" s="586"/>
      <c r="N55" s="586"/>
      <c r="O55" s="586"/>
      <c r="P55" s="586"/>
      <c r="Q55" s="586"/>
      <c r="R55" s="586"/>
      <c r="S55" s="586"/>
      <c r="T55" s="570"/>
    </row>
    <row r="56" s="366" customFormat="1" ht="25.5" customHeight="1" spans="1:20">
      <c r="A56" s="422" t="s">
        <v>148</v>
      </c>
      <c r="B56" s="431" t="s">
        <v>111</v>
      </c>
      <c r="C56" s="434" t="s">
        <v>181</v>
      </c>
      <c r="D56" s="421">
        <f t="shared" si="6"/>
        <v>458640</v>
      </c>
      <c r="E56" s="586">
        <v>0</v>
      </c>
      <c r="F56" s="586">
        <v>0</v>
      </c>
      <c r="G56" s="586">
        <v>0</v>
      </c>
      <c r="H56" s="586">
        <v>0</v>
      </c>
      <c r="I56" s="421">
        <v>458640</v>
      </c>
      <c r="J56" s="586">
        <v>0</v>
      </c>
      <c r="K56" s="586">
        <v>0</v>
      </c>
      <c r="L56" s="586">
        <v>0</v>
      </c>
      <c r="M56" s="586">
        <v>0</v>
      </c>
      <c r="N56" s="586">
        <v>0</v>
      </c>
      <c r="O56" s="586">
        <v>0</v>
      </c>
      <c r="P56" s="586">
        <v>0</v>
      </c>
      <c r="Q56" s="586">
        <v>0</v>
      </c>
      <c r="R56" s="586">
        <v>0</v>
      </c>
      <c r="S56" s="586">
        <v>0</v>
      </c>
      <c r="T56" s="570"/>
    </row>
    <row r="57" s="410" customFormat="1" ht="21" customHeight="1" spans="1:20">
      <c r="A57" s="577"/>
      <c r="B57" s="429" t="s">
        <v>337</v>
      </c>
      <c r="C57" s="430" t="s">
        <v>551</v>
      </c>
      <c r="D57" s="414">
        <f t="shared" si="6"/>
        <v>4478335.3</v>
      </c>
      <c r="E57" s="414">
        <f>E58+E64+E67+E71</f>
        <v>3667665.3</v>
      </c>
      <c r="F57" s="414">
        <f>F58+F64+F67+F71</f>
        <v>787270</v>
      </c>
      <c r="G57" s="414"/>
      <c r="H57" s="414"/>
      <c r="I57" s="414"/>
      <c r="J57" s="414"/>
      <c r="K57" s="414"/>
      <c r="L57" s="414"/>
      <c r="M57" s="414">
        <f t="shared" ref="M57:S57" si="12">M58+M64+M67+M70</f>
        <v>23400</v>
      </c>
      <c r="N57" s="414">
        <f t="shared" si="12"/>
        <v>0</v>
      </c>
      <c r="O57" s="414">
        <f t="shared" si="12"/>
        <v>0</v>
      </c>
      <c r="P57" s="414">
        <f t="shared" si="12"/>
        <v>0</v>
      </c>
      <c r="Q57" s="414">
        <f t="shared" si="12"/>
        <v>0</v>
      </c>
      <c r="R57" s="414">
        <f t="shared" si="12"/>
        <v>0</v>
      </c>
      <c r="S57" s="414">
        <f t="shared" si="12"/>
        <v>0</v>
      </c>
      <c r="T57" s="570"/>
    </row>
    <row r="58" s="366" customFormat="1" ht="21" customHeight="1" spans="1:20">
      <c r="A58" s="431" t="s">
        <v>289</v>
      </c>
      <c r="B58" s="431" t="s">
        <v>337</v>
      </c>
      <c r="C58" s="426" t="s">
        <v>162</v>
      </c>
      <c r="D58" s="421">
        <f t="shared" si="6"/>
        <v>702930</v>
      </c>
      <c r="E58" s="586">
        <f>E59+E62</f>
        <v>702930</v>
      </c>
      <c r="F58" s="421"/>
      <c r="G58" s="421"/>
      <c r="H58" s="421"/>
      <c r="I58" s="421"/>
      <c r="J58" s="421"/>
      <c r="K58" s="421"/>
      <c r="L58" s="421"/>
      <c r="M58" s="421"/>
      <c r="N58" s="586"/>
      <c r="O58" s="586"/>
      <c r="P58" s="586"/>
      <c r="Q58" s="586"/>
      <c r="R58" s="586"/>
      <c r="S58" s="586"/>
      <c r="T58" s="570"/>
    </row>
    <row r="59" s="366" customFormat="1" ht="21" customHeight="1" spans="1:20">
      <c r="A59" s="431" t="s">
        <v>302</v>
      </c>
      <c r="B59" s="431" t="s">
        <v>337</v>
      </c>
      <c r="C59" s="426" t="s">
        <v>164</v>
      </c>
      <c r="D59" s="421">
        <f t="shared" si="6"/>
        <v>569079</v>
      </c>
      <c r="E59" s="586">
        <f>E60+E61</f>
        <v>569079</v>
      </c>
      <c r="F59" s="421"/>
      <c r="G59" s="421"/>
      <c r="H59" s="421"/>
      <c r="I59" s="421"/>
      <c r="J59" s="421"/>
      <c r="K59" s="421"/>
      <c r="L59" s="421"/>
      <c r="M59" s="421"/>
      <c r="N59" s="586"/>
      <c r="O59" s="586"/>
      <c r="P59" s="586"/>
      <c r="Q59" s="586"/>
      <c r="R59" s="586"/>
      <c r="S59" s="586"/>
      <c r="T59" s="570"/>
    </row>
    <row r="60" s="366" customFormat="1" ht="21" customHeight="1" spans="1:20">
      <c r="A60" s="431" t="s">
        <v>303</v>
      </c>
      <c r="B60" s="431" t="s">
        <v>337</v>
      </c>
      <c r="C60" s="426" t="s">
        <v>166</v>
      </c>
      <c r="D60" s="421">
        <f t="shared" si="6"/>
        <v>379386</v>
      </c>
      <c r="E60" s="586">
        <v>379386</v>
      </c>
      <c r="F60" s="421"/>
      <c r="G60" s="421"/>
      <c r="H60" s="421"/>
      <c r="I60" s="421"/>
      <c r="J60" s="421"/>
      <c r="K60" s="421"/>
      <c r="L60" s="421"/>
      <c r="M60" s="421"/>
      <c r="N60" s="586"/>
      <c r="O60" s="586"/>
      <c r="P60" s="586"/>
      <c r="Q60" s="586"/>
      <c r="R60" s="586"/>
      <c r="S60" s="586"/>
      <c r="T60" s="570"/>
    </row>
    <row r="61" s="366" customFormat="1" ht="21" customHeight="1" spans="1:20">
      <c r="A61" s="431" t="s">
        <v>304</v>
      </c>
      <c r="B61" s="431" t="s">
        <v>337</v>
      </c>
      <c r="C61" s="426" t="s">
        <v>168</v>
      </c>
      <c r="D61" s="421">
        <f t="shared" si="6"/>
        <v>189693</v>
      </c>
      <c r="E61" s="586">
        <v>189693</v>
      </c>
      <c r="F61" s="421"/>
      <c r="G61" s="421"/>
      <c r="H61" s="421"/>
      <c r="I61" s="421"/>
      <c r="J61" s="421"/>
      <c r="K61" s="421"/>
      <c r="L61" s="421"/>
      <c r="M61" s="421"/>
      <c r="N61" s="586"/>
      <c r="O61" s="586"/>
      <c r="P61" s="586"/>
      <c r="Q61" s="586"/>
      <c r="R61" s="586"/>
      <c r="S61" s="586"/>
      <c r="T61" s="570"/>
    </row>
    <row r="62" s="366" customFormat="1" ht="21" customHeight="1" spans="1:20">
      <c r="A62" s="431" t="s">
        <v>305</v>
      </c>
      <c r="B62" s="431" t="s">
        <v>337</v>
      </c>
      <c r="C62" s="426" t="s">
        <v>169</v>
      </c>
      <c r="D62" s="421">
        <f t="shared" si="6"/>
        <v>133851</v>
      </c>
      <c r="E62" s="586">
        <f t="shared" ref="E62:E65" si="13">E63</f>
        <v>133851</v>
      </c>
      <c r="F62" s="421"/>
      <c r="G62" s="421"/>
      <c r="H62" s="421"/>
      <c r="I62" s="421"/>
      <c r="J62" s="421"/>
      <c r="K62" s="421"/>
      <c r="L62" s="421"/>
      <c r="M62" s="421"/>
      <c r="N62" s="586"/>
      <c r="O62" s="586"/>
      <c r="P62" s="586"/>
      <c r="Q62" s="586"/>
      <c r="R62" s="586"/>
      <c r="S62" s="586"/>
      <c r="T62" s="570"/>
    </row>
    <row r="63" s="366" customFormat="1" ht="21" customHeight="1" spans="1:20">
      <c r="A63" s="431" t="s">
        <v>306</v>
      </c>
      <c r="B63" s="431" t="s">
        <v>337</v>
      </c>
      <c r="C63" s="426" t="s">
        <v>171</v>
      </c>
      <c r="D63" s="421">
        <f t="shared" si="6"/>
        <v>133851</v>
      </c>
      <c r="E63" s="586">
        <v>133851</v>
      </c>
      <c r="F63" s="421"/>
      <c r="G63" s="421"/>
      <c r="H63" s="421"/>
      <c r="I63" s="421"/>
      <c r="J63" s="421"/>
      <c r="K63" s="421"/>
      <c r="L63" s="421"/>
      <c r="M63" s="421"/>
      <c r="N63" s="586"/>
      <c r="O63" s="586"/>
      <c r="P63" s="586"/>
      <c r="Q63" s="586"/>
      <c r="R63" s="586"/>
      <c r="S63" s="586"/>
      <c r="T63" s="570"/>
    </row>
    <row r="64" s="366" customFormat="1" ht="21" customHeight="1" spans="1:20">
      <c r="A64" s="431" t="s">
        <v>295</v>
      </c>
      <c r="B64" s="431" t="s">
        <v>337</v>
      </c>
      <c r="C64" s="426" t="s">
        <v>173</v>
      </c>
      <c r="D64" s="421">
        <f t="shared" si="6"/>
        <v>177837</v>
      </c>
      <c r="E64" s="586">
        <f t="shared" si="13"/>
        <v>177837</v>
      </c>
      <c r="F64" s="421"/>
      <c r="G64" s="421"/>
      <c r="H64" s="421"/>
      <c r="I64" s="421"/>
      <c r="J64" s="421"/>
      <c r="K64" s="421"/>
      <c r="L64" s="421"/>
      <c r="M64" s="421"/>
      <c r="N64" s="586"/>
      <c r="O64" s="586"/>
      <c r="P64" s="586"/>
      <c r="Q64" s="586"/>
      <c r="R64" s="586"/>
      <c r="S64" s="586"/>
      <c r="T64" s="570"/>
    </row>
    <row r="65" s="366" customFormat="1" ht="21" customHeight="1" spans="1:20">
      <c r="A65" s="431" t="s">
        <v>296</v>
      </c>
      <c r="B65" s="431" t="s">
        <v>337</v>
      </c>
      <c r="C65" s="426" t="s">
        <v>175</v>
      </c>
      <c r="D65" s="421">
        <f t="shared" si="6"/>
        <v>177837</v>
      </c>
      <c r="E65" s="586">
        <f t="shared" si="13"/>
        <v>177837</v>
      </c>
      <c r="F65" s="421"/>
      <c r="G65" s="421"/>
      <c r="H65" s="421"/>
      <c r="I65" s="421"/>
      <c r="J65" s="421"/>
      <c r="K65" s="421"/>
      <c r="L65" s="421"/>
      <c r="M65" s="421"/>
      <c r="N65" s="586"/>
      <c r="O65" s="586"/>
      <c r="P65" s="586"/>
      <c r="Q65" s="586"/>
      <c r="R65" s="586"/>
      <c r="S65" s="586"/>
      <c r="T65" s="570"/>
    </row>
    <row r="66" s="366" customFormat="1" ht="21" customHeight="1" spans="1:20">
      <c r="A66" s="431" t="s">
        <v>297</v>
      </c>
      <c r="B66" s="431" t="s">
        <v>337</v>
      </c>
      <c r="C66" s="426" t="s">
        <v>176</v>
      </c>
      <c r="D66" s="421">
        <f t="shared" si="6"/>
        <v>177837</v>
      </c>
      <c r="E66" s="586">
        <v>177837</v>
      </c>
      <c r="F66" s="421"/>
      <c r="G66" s="421"/>
      <c r="H66" s="421"/>
      <c r="I66" s="421"/>
      <c r="J66" s="421"/>
      <c r="K66" s="421"/>
      <c r="L66" s="421"/>
      <c r="M66" s="421"/>
      <c r="N66" s="586"/>
      <c r="O66" s="586"/>
      <c r="P66" s="586"/>
      <c r="Q66" s="586"/>
      <c r="R66" s="586"/>
      <c r="S66" s="586"/>
      <c r="T66" s="570"/>
    </row>
    <row r="67" s="366" customFormat="1" ht="21" customHeight="1" spans="1:20">
      <c r="A67" s="431" t="s">
        <v>298</v>
      </c>
      <c r="B67" s="431" t="s">
        <v>337</v>
      </c>
      <c r="C67" s="433" t="s">
        <v>177</v>
      </c>
      <c r="D67" s="421">
        <f t="shared" ref="D67:S67" si="14">D68</f>
        <v>3133028.3</v>
      </c>
      <c r="E67" s="421">
        <f t="shared" si="14"/>
        <v>2502358.3</v>
      </c>
      <c r="F67" s="421">
        <f t="shared" si="14"/>
        <v>787270</v>
      </c>
      <c r="G67" s="421">
        <f t="shared" si="14"/>
        <v>0</v>
      </c>
      <c r="H67" s="421">
        <f t="shared" si="14"/>
        <v>0</v>
      </c>
      <c r="I67" s="421">
        <f t="shared" si="14"/>
        <v>0</v>
      </c>
      <c r="J67" s="421">
        <f t="shared" si="14"/>
        <v>0</v>
      </c>
      <c r="K67" s="421">
        <f t="shared" si="14"/>
        <v>0</v>
      </c>
      <c r="L67" s="421">
        <f t="shared" si="14"/>
        <v>0</v>
      </c>
      <c r="M67" s="421">
        <f t="shared" si="14"/>
        <v>23400</v>
      </c>
      <c r="N67" s="421">
        <f t="shared" si="14"/>
        <v>0</v>
      </c>
      <c r="O67" s="421">
        <f t="shared" si="14"/>
        <v>0</v>
      </c>
      <c r="P67" s="421">
        <f t="shared" si="14"/>
        <v>0</v>
      </c>
      <c r="Q67" s="421">
        <f t="shared" si="14"/>
        <v>0</v>
      </c>
      <c r="R67" s="421">
        <f t="shared" si="14"/>
        <v>0</v>
      </c>
      <c r="S67" s="421">
        <f t="shared" si="14"/>
        <v>0</v>
      </c>
      <c r="T67" s="570"/>
    </row>
    <row r="68" s="366" customFormat="1" ht="21" customHeight="1" spans="1:20">
      <c r="A68" s="422" t="s">
        <v>307</v>
      </c>
      <c r="B68" s="431" t="s">
        <v>337</v>
      </c>
      <c r="C68" s="433" t="s">
        <v>179</v>
      </c>
      <c r="D68" s="421">
        <f t="shared" ref="D68:F68" si="15">SUM(D69:D70)</f>
        <v>3133028.3</v>
      </c>
      <c r="E68" s="421">
        <f t="shared" si="15"/>
        <v>2502358.3</v>
      </c>
      <c r="F68" s="421">
        <f t="shared" si="15"/>
        <v>787270</v>
      </c>
      <c r="G68" s="421">
        <f t="shared" ref="G68:S68" si="16">SUM(G69:G69)</f>
        <v>0</v>
      </c>
      <c r="H68" s="421">
        <f t="shared" si="16"/>
        <v>0</v>
      </c>
      <c r="I68" s="421">
        <f t="shared" si="16"/>
        <v>0</v>
      </c>
      <c r="J68" s="421">
        <f t="shared" si="16"/>
        <v>0</v>
      </c>
      <c r="K68" s="421">
        <f t="shared" si="16"/>
        <v>0</v>
      </c>
      <c r="L68" s="421">
        <f t="shared" si="16"/>
        <v>0</v>
      </c>
      <c r="M68" s="421">
        <f t="shared" si="16"/>
        <v>23400</v>
      </c>
      <c r="N68" s="421">
        <f t="shared" si="16"/>
        <v>0</v>
      </c>
      <c r="O68" s="421">
        <f t="shared" si="16"/>
        <v>0</v>
      </c>
      <c r="P68" s="421">
        <f t="shared" si="16"/>
        <v>0</v>
      </c>
      <c r="Q68" s="421">
        <f t="shared" si="16"/>
        <v>0</v>
      </c>
      <c r="R68" s="421">
        <f t="shared" si="16"/>
        <v>0</v>
      </c>
      <c r="S68" s="421">
        <f t="shared" si="16"/>
        <v>0</v>
      </c>
      <c r="T68" s="570"/>
    </row>
    <row r="69" s="366" customFormat="1" ht="21" customHeight="1" spans="1:20">
      <c r="A69" s="422" t="s">
        <v>148</v>
      </c>
      <c r="B69" s="431" t="s">
        <v>337</v>
      </c>
      <c r="C69" s="434" t="s">
        <v>181</v>
      </c>
      <c r="D69" s="421">
        <f t="shared" ref="D69:D73" si="17">SUM(E69:S69)</f>
        <v>2953028.3</v>
      </c>
      <c r="E69" s="421">
        <f>3667665.3-1165307-180000</f>
        <v>2322358.3</v>
      </c>
      <c r="F69" s="586">
        <v>607270</v>
      </c>
      <c r="G69" s="586">
        <v>0</v>
      </c>
      <c r="H69" s="586">
        <v>0</v>
      </c>
      <c r="I69" s="586">
        <v>0</v>
      </c>
      <c r="J69" s="586">
        <v>0</v>
      </c>
      <c r="K69" s="586">
        <v>0</v>
      </c>
      <c r="L69" s="586">
        <v>0</v>
      </c>
      <c r="M69" s="586">
        <v>23400</v>
      </c>
      <c r="N69" s="586">
        <v>0</v>
      </c>
      <c r="O69" s="586">
        <v>0</v>
      </c>
      <c r="P69" s="586">
        <v>0</v>
      </c>
      <c r="Q69" s="586">
        <v>0</v>
      </c>
      <c r="R69" s="586">
        <v>0</v>
      </c>
      <c r="S69" s="586">
        <v>0</v>
      </c>
      <c r="T69" s="570"/>
    </row>
    <row r="70" s="366" customFormat="1" ht="21" customHeight="1" spans="1:20">
      <c r="A70" s="422" t="s">
        <v>393</v>
      </c>
      <c r="B70" s="431" t="s">
        <v>337</v>
      </c>
      <c r="C70" s="434" t="s">
        <v>192</v>
      </c>
      <c r="D70" s="421">
        <f>SUM(F70:O70)</f>
        <v>180000</v>
      </c>
      <c r="E70" s="421">
        <f>F70+G70</f>
        <v>180000</v>
      </c>
      <c r="F70" s="586">
        <v>180000</v>
      </c>
      <c r="G70" s="586">
        <v>0</v>
      </c>
      <c r="H70" s="586">
        <v>0</v>
      </c>
      <c r="I70" s="586">
        <v>0</v>
      </c>
      <c r="J70" s="586">
        <v>0</v>
      </c>
      <c r="K70" s="586">
        <v>0</v>
      </c>
      <c r="L70" s="586">
        <v>0</v>
      </c>
      <c r="M70" s="586">
        <v>0</v>
      </c>
      <c r="N70" s="586">
        <v>0</v>
      </c>
      <c r="O70" s="586">
        <v>0</v>
      </c>
      <c r="P70" s="586"/>
      <c r="Q70" s="586"/>
      <c r="R70" s="586"/>
      <c r="S70" s="586"/>
      <c r="T70" s="570"/>
    </row>
    <row r="71" s="366" customFormat="1" ht="21" customHeight="1" spans="1:20">
      <c r="A71" s="422" t="s">
        <v>308</v>
      </c>
      <c r="B71" s="431" t="s">
        <v>337</v>
      </c>
      <c r="C71" s="593" t="s">
        <v>552</v>
      </c>
      <c r="D71" s="421">
        <v>284540</v>
      </c>
      <c r="E71" s="421">
        <v>284540</v>
      </c>
      <c r="F71" s="586"/>
      <c r="G71" s="586"/>
      <c r="H71" s="586"/>
      <c r="I71" s="586"/>
      <c r="J71" s="586"/>
      <c r="K71" s="586"/>
      <c r="L71" s="586"/>
      <c r="M71" s="586"/>
      <c r="N71" s="586"/>
      <c r="O71" s="586"/>
      <c r="P71" s="586"/>
      <c r="Q71" s="586"/>
      <c r="R71" s="586"/>
      <c r="S71" s="586"/>
      <c r="T71" s="570"/>
    </row>
    <row r="72" s="366" customFormat="1" ht="21" customHeight="1" spans="1:20">
      <c r="A72" s="422" t="s">
        <v>309</v>
      </c>
      <c r="B72" s="431" t="s">
        <v>337</v>
      </c>
      <c r="C72" s="426" t="s">
        <v>189</v>
      </c>
      <c r="D72" s="421">
        <f t="shared" si="17"/>
        <v>284540</v>
      </c>
      <c r="E72" s="586">
        <f>E73</f>
        <v>284540</v>
      </c>
      <c r="F72" s="586"/>
      <c r="G72" s="586"/>
      <c r="H72" s="586"/>
      <c r="I72" s="586"/>
      <c r="J72" s="586"/>
      <c r="K72" s="586"/>
      <c r="L72" s="586"/>
      <c r="M72" s="586"/>
      <c r="N72" s="586"/>
      <c r="O72" s="586"/>
      <c r="P72" s="586"/>
      <c r="Q72" s="586"/>
      <c r="R72" s="586"/>
      <c r="S72" s="586"/>
      <c r="T72" s="570"/>
    </row>
    <row r="73" s="366" customFormat="1" ht="21" customHeight="1" spans="1:20">
      <c r="A73" s="422" t="s">
        <v>310</v>
      </c>
      <c r="B73" s="431" t="s">
        <v>337</v>
      </c>
      <c r="C73" s="426" t="s">
        <v>190</v>
      </c>
      <c r="D73" s="421">
        <f t="shared" si="17"/>
        <v>284540</v>
      </c>
      <c r="E73" s="586">
        <v>284540</v>
      </c>
      <c r="F73" s="586"/>
      <c r="G73" s="586"/>
      <c r="H73" s="586"/>
      <c r="I73" s="586"/>
      <c r="J73" s="586"/>
      <c r="K73" s="586"/>
      <c r="L73" s="586"/>
      <c r="M73" s="586"/>
      <c r="N73" s="586"/>
      <c r="O73" s="586"/>
      <c r="P73" s="586"/>
      <c r="Q73" s="586"/>
      <c r="R73" s="586"/>
      <c r="S73" s="586"/>
      <c r="T73" s="570"/>
    </row>
    <row r="74" s="410" customFormat="1" ht="24" customHeight="1" spans="1:20">
      <c r="A74" s="445"/>
      <c r="B74" s="415" t="s">
        <v>115</v>
      </c>
      <c r="C74" s="380" t="s">
        <v>284</v>
      </c>
      <c r="D74" s="446">
        <v>5324687</v>
      </c>
      <c r="E74" s="456"/>
      <c r="F74" s="456"/>
      <c r="G74" s="520"/>
      <c r="H74" s="520"/>
      <c r="I74" s="446">
        <v>5324687</v>
      </c>
      <c r="J74" s="520"/>
      <c r="K74" s="520"/>
      <c r="L74" s="520"/>
      <c r="M74" s="520"/>
      <c r="N74" s="520"/>
      <c r="O74" s="520"/>
      <c r="P74" s="520"/>
      <c r="Q74" s="520"/>
      <c r="R74" s="520"/>
      <c r="S74" s="520"/>
      <c r="T74" s="389"/>
    </row>
    <row r="75" s="366" customFormat="1" ht="24" customHeight="1" spans="1:20">
      <c r="A75" s="422" t="s">
        <v>289</v>
      </c>
      <c r="B75" s="422" t="s">
        <v>115</v>
      </c>
      <c r="C75" s="423" t="s">
        <v>128</v>
      </c>
      <c r="D75" s="447">
        <v>308884</v>
      </c>
      <c r="E75" s="448"/>
      <c r="F75" s="539"/>
      <c r="G75" s="594"/>
      <c r="H75" s="594"/>
      <c r="I75" s="447">
        <v>308884</v>
      </c>
      <c r="J75" s="594"/>
      <c r="K75" s="594"/>
      <c r="L75" s="594"/>
      <c r="M75" s="594"/>
      <c r="N75" s="594"/>
      <c r="O75" s="594"/>
      <c r="P75" s="520"/>
      <c r="Q75" s="520"/>
      <c r="R75" s="520"/>
      <c r="S75" s="520"/>
      <c r="T75" s="389"/>
    </row>
    <row r="76" s="366" customFormat="1" ht="24" customHeight="1" spans="1:20">
      <c r="A76" s="422" t="s">
        <v>302</v>
      </c>
      <c r="B76" s="422" t="s">
        <v>115</v>
      </c>
      <c r="C76" s="423" t="s">
        <v>129</v>
      </c>
      <c r="D76" s="447">
        <v>264551</v>
      </c>
      <c r="E76" s="448"/>
      <c r="F76" s="539"/>
      <c r="G76" s="594"/>
      <c r="H76" s="594"/>
      <c r="I76" s="447">
        <v>264551</v>
      </c>
      <c r="J76" s="594"/>
      <c r="K76" s="594"/>
      <c r="L76" s="594"/>
      <c r="M76" s="594"/>
      <c r="N76" s="594"/>
      <c r="O76" s="594"/>
      <c r="P76" s="520"/>
      <c r="Q76" s="520"/>
      <c r="R76" s="520"/>
      <c r="S76" s="520"/>
      <c r="T76" s="389"/>
    </row>
    <row r="77" s="366" customFormat="1" ht="24" customHeight="1" spans="1:20">
      <c r="A77" s="422" t="s">
        <v>303</v>
      </c>
      <c r="B77" s="422" t="s">
        <v>115</v>
      </c>
      <c r="C77" s="423" t="s">
        <v>131</v>
      </c>
      <c r="D77" s="447">
        <v>176367</v>
      </c>
      <c r="E77" s="448"/>
      <c r="F77" s="539"/>
      <c r="G77" s="594"/>
      <c r="H77" s="594"/>
      <c r="I77" s="447">
        <v>176367</v>
      </c>
      <c r="J77" s="594"/>
      <c r="K77" s="594"/>
      <c r="L77" s="594"/>
      <c r="M77" s="594"/>
      <c r="N77" s="594"/>
      <c r="O77" s="594"/>
      <c r="P77" s="520"/>
      <c r="Q77" s="520"/>
      <c r="R77" s="520"/>
      <c r="S77" s="520"/>
      <c r="T77" s="389"/>
    </row>
    <row r="78" s="366" customFormat="1" ht="24" customHeight="1" spans="1:20">
      <c r="A78" s="422" t="s">
        <v>304</v>
      </c>
      <c r="B78" s="422" t="s">
        <v>115</v>
      </c>
      <c r="C78" s="423" t="s">
        <v>133</v>
      </c>
      <c r="D78" s="447">
        <v>88184</v>
      </c>
      <c r="E78" s="448"/>
      <c r="F78" s="539"/>
      <c r="G78" s="594"/>
      <c r="H78" s="594"/>
      <c r="I78" s="447">
        <v>88184</v>
      </c>
      <c r="J78" s="594"/>
      <c r="K78" s="594"/>
      <c r="L78" s="594"/>
      <c r="M78" s="594"/>
      <c r="N78" s="594"/>
      <c r="O78" s="594"/>
      <c r="P78" s="520"/>
      <c r="Q78" s="520"/>
      <c r="R78" s="520"/>
      <c r="S78" s="520"/>
      <c r="T78" s="389"/>
    </row>
    <row r="79" s="366" customFormat="1" ht="24" customHeight="1" spans="1:20">
      <c r="A79" s="422" t="s">
        <v>305</v>
      </c>
      <c r="B79" s="422" t="s">
        <v>115</v>
      </c>
      <c r="C79" s="423" t="s">
        <v>135</v>
      </c>
      <c r="D79" s="447">
        <v>44333</v>
      </c>
      <c r="E79" s="432"/>
      <c r="F79" s="539"/>
      <c r="G79" s="594"/>
      <c r="H79" s="594"/>
      <c r="I79" s="447">
        <v>44333</v>
      </c>
      <c r="J79" s="594"/>
      <c r="K79" s="594"/>
      <c r="L79" s="594"/>
      <c r="M79" s="594"/>
      <c r="N79" s="594"/>
      <c r="O79" s="594"/>
      <c r="P79" s="520"/>
      <c r="Q79" s="520"/>
      <c r="R79" s="520"/>
      <c r="S79" s="520"/>
      <c r="T79" s="389"/>
    </row>
    <row r="80" s="366" customFormat="1" ht="24" customHeight="1" spans="1:20">
      <c r="A80" s="422" t="s">
        <v>306</v>
      </c>
      <c r="B80" s="422" t="s">
        <v>115</v>
      </c>
      <c r="C80" s="423" t="s">
        <v>137</v>
      </c>
      <c r="D80" s="447">
        <v>44333</v>
      </c>
      <c r="E80" s="432"/>
      <c r="F80" s="539"/>
      <c r="G80" s="594"/>
      <c r="H80" s="594"/>
      <c r="I80" s="447">
        <v>44333</v>
      </c>
      <c r="J80" s="594"/>
      <c r="K80" s="594"/>
      <c r="L80" s="594"/>
      <c r="M80" s="594"/>
      <c r="N80" s="594"/>
      <c r="O80" s="594"/>
      <c r="P80" s="520"/>
      <c r="Q80" s="520"/>
      <c r="R80" s="520"/>
      <c r="S80" s="520"/>
      <c r="T80" s="389"/>
    </row>
    <row r="81" s="366" customFormat="1" ht="24" customHeight="1" spans="1:20">
      <c r="A81" s="422" t="s">
        <v>295</v>
      </c>
      <c r="B81" s="422" t="s">
        <v>115</v>
      </c>
      <c r="C81" s="423" t="s">
        <v>139</v>
      </c>
      <c r="D81" s="447">
        <v>82672</v>
      </c>
      <c r="E81" s="432"/>
      <c r="F81" s="539"/>
      <c r="G81" s="594"/>
      <c r="H81" s="594"/>
      <c r="I81" s="447">
        <v>82672</v>
      </c>
      <c r="J81" s="594"/>
      <c r="K81" s="594"/>
      <c r="L81" s="594"/>
      <c r="M81" s="594"/>
      <c r="N81" s="594"/>
      <c r="O81" s="594"/>
      <c r="P81" s="520"/>
      <c r="Q81" s="520"/>
      <c r="R81" s="520"/>
      <c r="S81" s="520"/>
      <c r="T81" s="389"/>
    </row>
    <row r="82" s="366" customFormat="1" ht="24" customHeight="1" spans="1:20">
      <c r="A82" s="422" t="s">
        <v>296</v>
      </c>
      <c r="B82" s="422" t="s">
        <v>115</v>
      </c>
      <c r="C82" s="423" t="s">
        <v>141</v>
      </c>
      <c r="D82" s="447">
        <v>82672</v>
      </c>
      <c r="E82" s="432"/>
      <c r="F82" s="432"/>
      <c r="G82" s="481"/>
      <c r="H82" s="481"/>
      <c r="I82" s="447">
        <v>82672</v>
      </c>
      <c r="J82" s="481"/>
      <c r="K82" s="481"/>
      <c r="L82" s="481"/>
      <c r="M82" s="481"/>
      <c r="N82" s="481"/>
      <c r="O82" s="481"/>
      <c r="P82" s="481"/>
      <c r="Q82" s="481"/>
      <c r="R82" s="481"/>
      <c r="S82" s="481"/>
      <c r="T82" s="1"/>
    </row>
    <row r="83" s="366" customFormat="1" ht="24" customHeight="1" spans="1:20">
      <c r="A83" s="422" t="s">
        <v>311</v>
      </c>
      <c r="B83" s="422" t="s">
        <v>115</v>
      </c>
      <c r="C83" s="423" t="s">
        <v>194</v>
      </c>
      <c r="D83" s="447">
        <v>82672</v>
      </c>
      <c r="E83" s="432"/>
      <c r="F83" s="432"/>
      <c r="G83" s="481"/>
      <c r="H83" s="481"/>
      <c r="I83" s="447">
        <v>82672</v>
      </c>
      <c r="J83" s="481"/>
      <c r="K83" s="481"/>
      <c r="L83" s="481"/>
      <c r="M83" s="481"/>
      <c r="N83" s="481"/>
      <c r="O83" s="481"/>
      <c r="P83" s="481"/>
      <c r="Q83" s="481"/>
      <c r="R83" s="481"/>
      <c r="S83" s="481"/>
      <c r="T83" s="1"/>
    </row>
    <row r="84" s="366" customFormat="1" ht="24" customHeight="1" spans="1:20">
      <c r="A84" s="422" t="s">
        <v>298</v>
      </c>
      <c r="B84" s="422" t="s">
        <v>115</v>
      </c>
      <c r="C84" s="423" t="s">
        <v>177</v>
      </c>
      <c r="D84" s="447">
        <v>4800855</v>
      </c>
      <c r="E84" s="432"/>
      <c r="F84" s="432"/>
      <c r="G84" s="595"/>
      <c r="H84" s="481"/>
      <c r="I84" s="447">
        <v>4800855</v>
      </c>
      <c r="J84" s="481"/>
      <c r="K84" s="481"/>
      <c r="L84" s="481"/>
      <c r="M84" s="481"/>
      <c r="N84" s="481"/>
      <c r="O84" s="481"/>
      <c r="P84" s="481"/>
      <c r="Q84" s="481"/>
      <c r="R84" s="481"/>
      <c r="S84" s="481"/>
      <c r="T84" s="1"/>
    </row>
    <row r="85" s="366" customFormat="1" ht="24" customHeight="1" spans="1:20">
      <c r="A85" s="422" t="s">
        <v>307</v>
      </c>
      <c r="B85" s="422" t="s">
        <v>115</v>
      </c>
      <c r="C85" s="423" t="s">
        <v>179</v>
      </c>
      <c r="D85" s="447">
        <v>4700855</v>
      </c>
      <c r="E85" s="432"/>
      <c r="F85" s="432"/>
      <c r="G85" s="596"/>
      <c r="H85" s="481"/>
      <c r="I85" s="447">
        <v>4700855</v>
      </c>
      <c r="J85" s="481"/>
      <c r="K85" s="481"/>
      <c r="L85" s="481"/>
      <c r="M85" s="481"/>
      <c r="N85" s="481"/>
      <c r="O85" s="481"/>
      <c r="P85" s="481"/>
      <c r="Q85" s="481"/>
      <c r="R85" s="481"/>
      <c r="S85" s="481"/>
      <c r="T85" s="1"/>
    </row>
    <row r="86" s="366" customFormat="1" ht="24" customHeight="1" spans="1:20">
      <c r="A86" s="422" t="s">
        <v>312</v>
      </c>
      <c r="B86" s="422" t="s">
        <v>115</v>
      </c>
      <c r="C86" s="423" t="s">
        <v>553</v>
      </c>
      <c r="D86" s="447">
        <v>1500855</v>
      </c>
      <c r="E86" s="432"/>
      <c r="F86" s="432"/>
      <c r="G86" s="597"/>
      <c r="H86" s="481"/>
      <c r="I86" s="447">
        <v>1500855</v>
      </c>
      <c r="J86" s="481"/>
      <c r="K86" s="481"/>
      <c r="L86" s="481"/>
      <c r="M86" s="481"/>
      <c r="N86" s="481"/>
      <c r="O86" s="481"/>
      <c r="P86" s="481"/>
      <c r="Q86" s="481"/>
      <c r="R86" s="481"/>
      <c r="S86" s="481"/>
      <c r="T86" s="1"/>
    </row>
    <row r="87" s="366" customFormat="1" ht="24" customHeight="1" spans="1:20">
      <c r="A87" s="422" t="s">
        <v>396</v>
      </c>
      <c r="B87" s="422" t="s">
        <v>115</v>
      </c>
      <c r="C87" s="423" t="s">
        <v>200</v>
      </c>
      <c r="D87" s="447">
        <v>3200000</v>
      </c>
      <c r="E87" s="432"/>
      <c r="F87" s="432"/>
      <c r="G87" s="481"/>
      <c r="H87" s="481"/>
      <c r="I87" s="447">
        <v>3200000</v>
      </c>
      <c r="J87" s="481"/>
      <c r="K87" s="481"/>
      <c r="L87" s="481"/>
      <c r="M87" s="481"/>
      <c r="N87" s="481"/>
      <c r="O87" s="481"/>
      <c r="P87" s="481"/>
      <c r="Q87" s="481"/>
      <c r="R87" s="481"/>
      <c r="S87" s="481"/>
      <c r="T87" s="1"/>
    </row>
    <row r="88" s="366" customFormat="1" ht="24" customHeight="1" spans="1:20">
      <c r="A88" s="422" t="s">
        <v>400</v>
      </c>
      <c r="B88" s="422" t="s">
        <v>115</v>
      </c>
      <c r="C88" s="423" t="s">
        <v>202</v>
      </c>
      <c r="D88" s="447">
        <v>100000</v>
      </c>
      <c r="E88" s="432"/>
      <c r="F88" s="432"/>
      <c r="G88" s="481"/>
      <c r="H88" s="481"/>
      <c r="I88" s="447">
        <v>100000</v>
      </c>
      <c r="J88" s="481"/>
      <c r="K88" s="481"/>
      <c r="L88" s="481"/>
      <c r="M88" s="481"/>
      <c r="N88" s="481"/>
      <c r="O88" s="481"/>
      <c r="P88" s="481"/>
      <c r="Q88" s="481"/>
      <c r="R88" s="481"/>
      <c r="S88" s="481"/>
      <c r="T88" s="1"/>
    </row>
    <row r="89" s="366" customFormat="1" ht="24" customHeight="1" spans="1:20">
      <c r="A89" s="422" t="s">
        <v>402</v>
      </c>
      <c r="B89" s="422" t="s">
        <v>115</v>
      </c>
      <c r="C89" s="423" t="s">
        <v>204</v>
      </c>
      <c r="D89" s="447">
        <v>100000</v>
      </c>
      <c r="E89" s="432"/>
      <c r="F89" s="432"/>
      <c r="G89" s="481"/>
      <c r="H89" s="481"/>
      <c r="I89" s="447">
        <v>100000</v>
      </c>
      <c r="J89" s="481"/>
      <c r="K89" s="481"/>
      <c r="L89" s="481"/>
      <c r="M89" s="481"/>
      <c r="N89" s="481"/>
      <c r="O89" s="481"/>
      <c r="P89" s="481"/>
      <c r="Q89" s="481"/>
      <c r="R89" s="481"/>
      <c r="S89" s="481"/>
      <c r="T89" s="1"/>
    </row>
    <row r="90" s="366" customFormat="1" ht="24" customHeight="1" spans="1:20">
      <c r="A90" s="422" t="s">
        <v>308</v>
      </c>
      <c r="B90" s="422" t="s">
        <v>115</v>
      </c>
      <c r="C90" s="423" t="s">
        <v>157</v>
      </c>
      <c r="D90" s="447">
        <v>132276</v>
      </c>
      <c r="E90" s="432"/>
      <c r="F90" s="432"/>
      <c r="G90" s="481"/>
      <c r="H90" s="481"/>
      <c r="I90" s="447">
        <v>132276</v>
      </c>
      <c r="J90" s="481"/>
      <c r="K90" s="481"/>
      <c r="L90" s="481"/>
      <c r="M90" s="481"/>
      <c r="N90" s="481"/>
      <c r="O90" s="481"/>
      <c r="P90" s="481"/>
      <c r="Q90" s="481"/>
      <c r="R90" s="481"/>
      <c r="S90" s="481"/>
      <c r="T90" s="1"/>
    </row>
    <row r="91" s="366" customFormat="1" ht="24" customHeight="1" spans="1:20">
      <c r="A91" s="422" t="s">
        <v>309</v>
      </c>
      <c r="B91" s="422" t="s">
        <v>115</v>
      </c>
      <c r="C91" s="423" t="s">
        <v>159</v>
      </c>
      <c r="D91" s="447">
        <v>132276</v>
      </c>
      <c r="E91" s="432"/>
      <c r="F91" s="432"/>
      <c r="G91" s="481"/>
      <c r="H91" s="481"/>
      <c r="I91" s="447">
        <v>132276</v>
      </c>
      <c r="J91" s="481"/>
      <c r="K91" s="481"/>
      <c r="L91" s="481"/>
      <c r="M91" s="481"/>
      <c r="N91" s="481"/>
      <c r="O91" s="481"/>
      <c r="P91" s="481"/>
      <c r="Q91" s="481"/>
      <c r="R91" s="481"/>
      <c r="S91" s="481"/>
      <c r="T91" s="1"/>
    </row>
    <row r="92" s="366" customFormat="1" ht="24" customHeight="1" spans="1:20">
      <c r="A92" s="422" t="s">
        <v>310</v>
      </c>
      <c r="B92" s="422" t="s">
        <v>115</v>
      </c>
      <c r="C92" s="423" t="s">
        <v>161</v>
      </c>
      <c r="D92" s="447">
        <v>132276</v>
      </c>
      <c r="E92" s="432"/>
      <c r="F92" s="432"/>
      <c r="G92" s="481"/>
      <c r="H92" s="481"/>
      <c r="I92" s="447">
        <v>132276</v>
      </c>
      <c r="J92" s="481"/>
      <c r="K92" s="481"/>
      <c r="L92" s="481"/>
      <c r="M92" s="481"/>
      <c r="N92" s="481"/>
      <c r="O92" s="481"/>
      <c r="P92" s="481"/>
      <c r="Q92" s="481"/>
      <c r="R92" s="481"/>
      <c r="S92" s="481"/>
      <c r="T92" s="1"/>
    </row>
    <row r="93" s="410" customFormat="1" ht="24" customHeight="1" spans="1:20">
      <c r="A93" s="451"/>
      <c r="B93" s="415" t="s">
        <v>117</v>
      </c>
      <c r="C93" s="380" t="s">
        <v>205</v>
      </c>
      <c r="D93" s="452">
        <v>1549296.44</v>
      </c>
      <c r="E93" s="453">
        <v>1262549.44</v>
      </c>
      <c r="F93" s="453">
        <v>286747</v>
      </c>
      <c r="G93" s="520"/>
      <c r="H93" s="520"/>
      <c r="I93" s="520"/>
      <c r="J93" s="520"/>
      <c r="K93" s="520"/>
      <c r="L93" s="520"/>
      <c r="M93" s="520"/>
      <c r="N93" s="520"/>
      <c r="O93" s="520"/>
      <c r="P93" s="520"/>
      <c r="Q93" s="520"/>
      <c r="R93" s="520"/>
      <c r="S93" s="520"/>
      <c r="T93" s="389"/>
    </row>
    <row r="94" s="366" customFormat="1" ht="24" customHeight="1" spans="1:20">
      <c r="A94" s="422" t="s">
        <v>289</v>
      </c>
      <c r="B94" s="422" t="s">
        <v>117</v>
      </c>
      <c r="C94" s="423" t="s">
        <v>128</v>
      </c>
      <c r="D94" s="432">
        <v>203328</v>
      </c>
      <c r="E94" s="432">
        <v>203328</v>
      </c>
      <c r="F94" s="453"/>
      <c r="G94" s="520"/>
      <c r="H94" s="520"/>
      <c r="I94" s="520"/>
      <c r="J94" s="520"/>
      <c r="K94" s="520"/>
      <c r="L94" s="520"/>
      <c r="M94" s="520"/>
      <c r="N94" s="520"/>
      <c r="O94" s="520"/>
      <c r="P94" s="520"/>
      <c r="Q94" s="520"/>
      <c r="R94" s="520"/>
      <c r="S94" s="520"/>
      <c r="T94" s="389"/>
    </row>
    <row r="95" s="366" customFormat="1" ht="24" customHeight="1" spans="1:20">
      <c r="A95" s="422" t="s">
        <v>302</v>
      </c>
      <c r="B95" s="422" t="s">
        <v>117</v>
      </c>
      <c r="C95" s="423" t="s">
        <v>129</v>
      </c>
      <c r="D95" s="432">
        <v>195194.88</v>
      </c>
      <c r="E95" s="432">
        <v>195194.88</v>
      </c>
      <c r="F95" s="455"/>
      <c r="G95" s="481"/>
      <c r="H95" s="481"/>
      <c r="I95" s="481"/>
      <c r="J95" s="481"/>
      <c r="K95" s="481"/>
      <c r="L95" s="481"/>
      <c r="M95" s="481"/>
      <c r="N95" s="481"/>
      <c r="O95" s="481"/>
      <c r="P95" s="481"/>
      <c r="Q95" s="481"/>
      <c r="R95" s="481"/>
      <c r="S95" s="481"/>
      <c r="T95" s="1"/>
    </row>
    <row r="96" s="366" customFormat="1" ht="24" customHeight="1" spans="1:20">
      <c r="A96" s="422" t="s">
        <v>303</v>
      </c>
      <c r="B96" s="422" t="s">
        <v>117</v>
      </c>
      <c r="C96" s="423" t="s">
        <v>131</v>
      </c>
      <c r="D96" s="432">
        <v>130129.92</v>
      </c>
      <c r="E96" s="432">
        <v>130129.92</v>
      </c>
      <c r="F96" s="456"/>
      <c r="G96" s="520"/>
      <c r="H96" s="520"/>
      <c r="I96" s="481"/>
      <c r="J96" s="520"/>
      <c r="K96" s="520"/>
      <c r="L96" s="520"/>
      <c r="M96" s="520"/>
      <c r="N96" s="520"/>
      <c r="O96" s="520"/>
      <c r="P96" s="520"/>
      <c r="Q96" s="520"/>
      <c r="R96" s="520"/>
      <c r="S96" s="520"/>
      <c r="T96" s="389"/>
    </row>
    <row r="97" s="366" customFormat="1" ht="24" customHeight="1" spans="1:20">
      <c r="A97" s="422" t="s">
        <v>304</v>
      </c>
      <c r="B97" s="422" t="s">
        <v>117</v>
      </c>
      <c r="C97" s="423" t="s">
        <v>133</v>
      </c>
      <c r="D97" s="432">
        <v>65064.96</v>
      </c>
      <c r="E97" s="432">
        <v>65064.96</v>
      </c>
      <c r="F97" s="432"/>
      <c r="G97" s="481"/>
      <c r="H97" s="481"/>
      <c r="I97" s="481"/>
      <c r="J97" s="481"/>
      <c r="K97" s="481"/>
      <c r="L97" s="481"/>
      <c r="M97" s="481"/>
      <c r="N97" s="481"/>
      <c r="O97" s="481"/>
      <c r="P97" s="481"/>
      <c r="Q97" s="481"/>
      <c r="R97" s="481"/>
      <c r="S97" s="481"/>
      <c r="T97" s="1"/>
    </row>
    <row r="98" s="366" customFormat="1" ht="24" customHeight="1" spans="1:20">
      <c r="A98" s="422" t="s">
        <v>305</v>
      </c>
      <c r="B98" s="422" t="s">
        <v>117</v>
      </c>
      <c r="C98" s="423" t="s">
        <v>135</v>
      </c>
      <c r="D98" s="432">
        <v>8133.12</v>
      </c>
      <c r="E98" s="432">
        <v>8133.12</v>
      </c>
      <c r="F98" s="432"/>
      <c r="G98" s="481"/>
      <c r="H98" s="481"/>
      <c r="I98" s="481"/>
      <c r="J98" s="481"/>
      <c r="K98" s="481"/>
      <c r="L98" s="481"/>
      <c r="M98" s="481"/>
      <c r="N98" s="481"/>
      <c r="O98" s="481"/>
      <c r="P98" s="481"/>
      <c r="Q98" s="481"/>
      <c r="R98" s="481"/>
      <c r="S98" s="481"/>
      <c r="T98" s="1"/>
    </row>
    <row r="99" s="366" customFormat="1" ht="24" customHeight="1" spans="1:20">
      <c r="A99" s="422" t="s">
        <v>306</v>
      </c>
      <c r="B99" s="422" t="s">
        <v>117</v>
      </c>
      <c r="C99" s="423" t="s">
        <v>137</v>
      </c>
      <c r="D99" s="432">
        <v>8133.12</v>
      </c>
      <c r="E99" s="432">
        <v>8133.12</v>
      </c>
      <c r="F99" s="432"/>
      <c r="G99" s="481"/>
      <c r="H99" s="481"/>
      <c r="I99" s="481"/>
      <c r="J99" s="481"/>
      <c r="K99" s="481"/>
      <c r="L99" s="481"/>
      <c r="M99" s="481"/>
      <c r="N99" s="481"/>
      <c r="O99" s="481"/>
      <c r="P99" s="481"/>
      <c r="Q99" s="481"/>
      <c r="R99" s="481"/>
      <c r="S99" s="481"/>
      <c r="T99" s="1"/>
    </row>
    <row r="100" s="366" customFormat="1" ht="24" customHeight="1" spans="1:20">
      <c r="A100" s="422" t="s">
        <v>295</v>
      </c>
      <c r="B100" s="422" t="s">
        <v>117</v>
      </c>
      <c r="C100" s="423" t="s">
        <v>139</v>
      </c>
      <c r="D100" s="432">
        <v>60998.4</v>
      </c>
      <c r="E100" s="432">
        <v>60998.4</v>
      </c>
      <c r="F100" s="432"/>
      <c r="G100" s="481"/>
      <c r="H100" s="481"/>
      <c r="I100" s="481"/>
      <c r="J100" s="481"/>
      <c r="K100" s="481"/>
      <c r="L100" s="481"/>
      <c r="M100" s="481"/>
      <c r="N100" s="481"/>
      <c r="O100" s="481"/>
      <c r="P100" s="481"/>
      <c r="Q100" s="481"/>
      <c r="R100" s="481"/>
      <c r="S100" s="481"/>
      <c r="T100" s="1"/>
    </row>
    <row r="101" s="366" customFormat="1" ht="24" customHeight="1" spans="1:20">
      <c r="A101" s="422" t="s">
        <v>296</v>
      </c>
      <c r="B101" s="422" t="s">
        <v>117</v>
      </c>
      <c r="C101" s="423" t="s">
        <v>141</v>
      </c>
      <c r="D101" s="432">
        <v>60998.4</v>
      </c>
      <c r="E101" s="432">
        <v>60998.4</v>
      </c>
      <c r="F101" s="455"/>
      <c r="G101" s="481"/>
      <c r="H101" s="481"/>
      <c r="I101" s="481"/>
      <c r="J101" s="481"/>
      <c r="K101" s="481"/>
      <c r="L101" s="481"/>
      <c r="M101" s="481"/>
      <c r="N101" s="481"/>
      <c r="O101" s="481"/>
      <c r="P101" s="481"/>
      <c r="Q101" s="481"/>
      <c r="R101" s="481"/>
      <c r="S101" s="481"/>
      <c r="T101" s="1"/>
    </row>
    <row r="102" s="366" customFormat="1" ht="24" customHeight="1" spans="1:20">
      <c r="A102" s="422" t="s">
        <v>297</v>
      </c>
      <c r="B102" s="422" t="s">
        <v>117</v>
      </c>
      <c r="C102" s="423" t="s">
        <v>143</v>
      </c>
      <c r="D102" s="432">
        <v>60998.4</v>
      </c>
      <c r="E102" s="432">
        <v>60998.4</v>
      </c>
      <c r="F102" s="456"/>
      <c r="G102" s="520"/>
      <c r="H102" s="520"/>
      <c r="I102" s="481"/>
      <c r="J102" s="520"/>
      <c r="K102" s="520"/>
      <c r="L102" s="520"/>
      <c r="M102" s="520"/>
      <c r="N102" s="520"/>
      <c r="O102" s="520"/>
      <c r="P102" s="520"/>
      <c r="Q102" s="520"/>
      <c r="R102" s="520"/>
      <c r="S102" s="520"/>
      <c r="T102" s="389"/>
    </row>
    <row r="103" s="366" customFormat="1" ht="24" customHeight="1" spans="1:20">
      <c r="A103" s="422" t="s">
        <v>298</v>
      </c>
      <c r="B103" s="422" t="s">
        <v>117</v>
      </c>
      <c r="C103" s="423" t="s">
        <v>145</v>
      </c>
      <c r="D103" s="432">
        <v>1187372.6</v>
      </c>
      <c r="E103" s="432">
        <v>900625.6</v>
      </c>
      <c r="F103" s="432">
        <v>286747</v>
      </c>
      <c r="G103" s="481"/>
      <c r="H103" s="481"/>
      <c r="I103" s="481"/>
      <c r="J103" s="481"/>
      <c r="K103" s="481"/>
      <c r="L103" s="481"/>
      <c r="M103" s="481"/>
      <c r="N103" s="481"/>
      <c r="O103" s="481"/>
      <c r="P103" s="481"/>
      <c r="Q103" s="481"/>
      <c r="R103" s="481"/>
      <c r="S103" s="481"/>
      <c r="T103" s="1"/>
    </row>
    <row r="104" s="366" customFormat="1" ht="24" customHeight="1" spans="1:20">
      <c r="A104" s="422" t="s">
        <v>307</v>
      </c>
      <c r="B104" s="422" t="s">
        <v>117</v>
      </c>
      <c r="C104" s="423" t="s">
        <v>147</v>
      </c>
      <c r="D104" s="432">
        <v>1187372.6</v>
      </c>
      <c r="E104" s="432">
        <v>900625.6</v>
      </c>
      <c r="F104" s="432">
        <v>286747</v>
      </c>
      <c r="G104" s="481"/>
      <c r="H104" s="481"/>
      <c r="I104" s="481"/>
      <c r="J104" s="481"/>
      <c r="K104" s="481"/>
      <c r="L104" s="481"/>
      <c r="M104" s="481"/>
      <c r="N104" s="481"/>
      <c r="O104" s="481"/>
      <c r="P104" s="481"/>
      <c r="Q104" s="481"/>
      <c r="R104" s="481"/>
      <c r="S104" s="481"/>
      <c r="T104" s="1"/>
    </row>
    <row r="105" s="366" customFormat="1" ht="24" customHeight="1" spans="1:20">
      <c r="A105" s="422" t="s">
        <v>148</v>
      </c>
      <c r="B105" s="422" t="s">
        <v>117</v>
      </c>
      <c r="C105" s="423" t="s">
        <v>149</v>
      </c>
      <c r="D105" s="432">
        <v>1137372.6</v>
      </c>
      <c r="E105" s="432">
        <v>900625.6</v>
      </c>
      <c r="F105" s="432">
        <v>236747</v>
      </c>
      <c r="G105" s="481"/>
      <c r="H105" s="481"/>
      <c r="I105" s="481"/>
      <c r="J105" s="481"/>
      <c r="K105" s="481"/>
      <c r="L105" s="481"/>
      <c r="M105" s="481"/>
      <c r="N105" s="481"/>
      <c r="O105" s="481"/>
      <c r="P105" s="481"/>
      <c r="Q105" s="481"/>
      <c r="R105" s="481"/>
      <c r="S105" s="481"/>
      <c r="T105" s="1"/>
    </row>
    <row r="106" s="366" customFormat="1" ht="24" customHeight="1" spans="1:20">
      <c r="A106" s="422" t="s">
        <v>393</v>
      </c>
      <c r="B106" s="422" t="s">
        <v>117</v>
      </c>
      <c r="C106" s="423" t="s">
        <v>192</v>
      </c>
      <c r="D106" s="432">
        <v>50000</v>
      </c>
      <c r="E106" s="432"/>
      <c r="F106" s="432">
        <v>50000</v>
      </c>
      <c r="G106" s="481"/>
      <c r="H106" s="481"/>
      <c r="I106" s="481"/>
      <c r="J106" s="481"/>
      <c r="K106" s="481"/>
      <c r="L106" s="481"/>
      <c r="M106" s="481"/>
      <c r="N106" s="481"/>
      <c r="O106" s="481"/>
      <c r="P106" s="481"/>
      <c r="Q106" s="481"/>
      <c r="R106" s="481"/>
      <c r="S106" s="481"/>
      <c r="T106" s="1"/>
    </row>
    <row r="107" s="366" customFormat="1" ht="24" customHeight="1" spans="1:20">
      <c r="A107" s="422" t="s">
        <v>308</v>
      </c>
      <c r="B107" s="422" t="s">
        <v>117</v>
      </c>
      <c r="C107" s="423" t="s">
        <v>157</v>
      </c>
      <c r="D107" s="432">
        <v>97597.44</v>
      </c>
      <c r="E107" s="432">
        <v>97597.44</v>
      </c>
      <c r="F107" s="455"/>
      <c r="G107" s="481"/>
      <c r="H107" s="481"/>
      <c r="I107" s="481"/>
      <c r="J107" s="481"/>
      <c r="K107" s="481"/>
      <c r="L107" s="481"/>
      <c r="M107" s="481"/>
      <c r="N107" s="481"/>
      <c r="O107" s="481"/>
      <c r="P107" s="481"/>
      <c r="Q107" s="481"/>
      <c r="R107" s="481"/>
      <c r="S107" s="481"/>
      <c r="T107" s="1"/>
    </row>
    <row r="108" s="366" customFormat="1" ht="24" customHeight="1" spans="1:20">
      <c r="A108" s="422" t="s">
        <v>309</v>
      </c>
      <c r="B108" s="422" t="s">
        <v>117</v>
      </c>
      <c r="C108" s="423" t="s">
        <v>159</v>
      </c>
      <c r="D108" s="432">
        <v>97597.44</v>
      </c>
      <c r="E108" s="432">
        <v>97597.44</v>
      </c>
      <c r="F108" s="456"/>
      <c r="G108" s="520"/>
      <c r="H108" s="520"/>
      <c r="I108" s="520"/>
      <c r="J108" s="520"/>
      <c r="K108" s="520"/>
      <c r="L108" s="520"/>
      <c r="M108" s="520"/>
      <c r="N108" s="520"/>
      <c r="O108" s="520"/>
      <c r="P108" s="520"/>
      <c r="Q108" s="520"/>
      <c r="R108" s="520"/>
      <c r="S108" s="520"/>
      <c r="T108" s="389"/>
    </row>
    <row r="109" s="366" customFormat="1" ht="24" customHeight="1" spans="1:20">
      <c r="A109" s="422" t="s">
        <v>310</v>
      </c>
      <c r="B109" s="422" t="s">
        <v>117</v>
      </c>
      <c r="C109" s="423" t="s">
        <v>161</v>
      </c>
      <c r="D109" s="432">
        <v>97597.44</v>
      </c>
      <c r="E109" s="432">
        <v>97597.44</v>
      </c>
      <c r="F109" s="432"/>
      <c r="G109" s="481"/>
      <c r="H109" s="481"/>
      <c r="I109" s="481"/>
      <c r="J109" s="481"/>
      <c r="K109" s="481"/>
      <c r="L109" s="481"/>
      <c r="M109" s="481"/>
      <c r="N109" s="481"/>
      <c r="O109" s="481"/>
      <c r="P109" s="481"/>
      <c r="Q109" s="481"/>
      <c r="R109" s="481"/>
      <c r="S109" s="481"/>
      <c r="T109" s="1"/>
    </row>
    <row r="110" s="410" customFormat="1" ht="24" customHeight="1" spans="1:20">
      <c r="A110" s="451"/>
      <c r="B110" s="415" t="s">
        <v>119</v>
      </c>
      <c r="C110" s="380" t="s">
        <v>286</v>
      </c>
      <c r="D110" s="452">
        <f>D111+D114+D120+D123</f>
        <v>524632</v>
      </c>
      <c r="E110" s="456"/>
      <c r="F110" s="456"/>
      <c r="G110" s="598"/>
      <c r="H110" s="598"/>
      <c r="I110" s="598">
        <v>524632</v>
      </c>
      <c r="J110" s="598"/>
      <c r="K110" s="598"/>
      <c r="L110" s="598"/>
      <c r="M110" s="598"/>
      <c r="N110" s="598"/>
      <c r="O110" s="598"/>
      <c r="P110" s="598"/>
      <c r="Q110" s="598"/>
      <c r="R110" s="598"/>
      <c r="S110" s="598"/>
      <c r="T110" s="389"/>
    </row>
    <row r="111" s="366" customFormat="1" ht="24" customHeight="1" spans="1:20">
      <c r="A111" s="422" t="s">
        <v>298</v>
      </c>
      <c r="B111" s="415" t="s">
        <v>119</v>
      </c>
      <c r="C111" s="423" t="s">
        <v>145</v>
      </c>
      <c r="D111" s="448">
        <v>376908</v>
      </c>
      <c r="E111" s="539"/>
      <c r="F111" s="539"/>
      <c r="G111" s="598"/>
      <c r="H111" s="598"/>
      <c r="I111" s="599">
        <v>376908</v>
      </c>
      <c r="J111" s="599"/>
      <c r="K111" s="598"/>
      <c r="L111" s="598"/>
      <c r="M111" s="598"/>
      <c r="N111" s="598"/>
      <c r="O111" s="598"/>
      <c r="P111" s="598"/>
      <c r="Q111" s="598"/>
      <c r="R111" s="598"/>
      <c r="S111" s="598"/>
      <c r="T111" s="389"/>
    </row>
    <row r="112" s="366" customFormat="1" ht="24" customHeight="1" spans="1:20">
      <c r="A112" s="422" t="s">
        <v>307</v>
      </c>
      <c r="B112" s="415" t="s">
        <v>119</v>
      </c>
      <c r="C112" s="423" t="s">
        <v>147</v>
      </c>
      <c r="D112" s="448">
        <v>376908</v>
      </c>
      <c r="E112" s="539"/>
      <c r="F112" s="539"/>
      <c r="G112" s="598"/>
      <c r="H112" s="598"/>
      <c r="I112" s="599">
        <v>376908</v>
      </c>
      <c r="J112" s="599"/>
      <c r="K112" s="598"/>
      <c r="L112" s="598"/>
      <c r="M112" s="598"/>
      <c r="N112" s="598"/>
      <c r="O112" s="598"/>
      <c r="P112" s="598"/>
      <c r="Q112" s="598"/>
      <c r="R112" s="598"/>
      <c r="S112" s="598"/>
      <c r="T112" s="389"/>
    </row>
    <row r="113" s="366" customFormat="1" ht="24" customHeight="1" spans="1:20">
      <c r="A113" s="422" t="s">
        <v>148</v>
      </c>
      <c r="B113" s="415" t="s">
        <v>119</v>
      </c>
      <c r="C113" s="423" t="s">
        <v>149</v>
      </c>
      <c r="D113" s="448">
        <v>376909</v>
      </c>
      <c r="E113" s="539"/>
      <c r="F113" s="539"/>
      <c r="G113" s="598"/>
      <c r="H113" s="598"/>
      <c r="I113" s="599">
        <v>376909</v>
      </c>
      <c r="J113" s="599"/>
      <c r="K113" s="598"/>
      <c r="L113" s="598"/>
      <c r="M113" s="598"/>
      <c r="N113" s="598"/>
      <c r="O113" s="598"/>
      <c r="P113" s="598"/>
      <c r="Q113" s="598"/>
      <c r="R113" s="598"/>
      <c r="S113" s="598"/>
      <c r="T113" s="389"/>
    </row>
    <row r="114" s="366" customFormat="1" ht="24" customHeight="1" spans="1:20">
      <c r="A114" s="422" t="s">
        <v>289</v>
      </c>
      <c r="B114" s="415" t="s">
        <v>119</v>
      </c>
      <c r="C114" s="423" t="s">
        <v>128</v>
      </c>
      <c r="D114" s="432">
        <f>D115+D118</f>
        <v>87476</v>
      </c>
      <c r="E114" s="432"/>
      <c r="F114" s="598"/>
      <c r="G114" s="598"/>
      <c r="H114" s="598"/>
      <c r="I114" s="599">
        <v>87476</v>
      </c>
      <c r="J114" s="599"/>
      <c r="K114" s="598"/>
      <c r="L114" s="598"/>
      <c r="M114" s="598"/>
      <c r="N114" s="598"/>
      <c r="O114" s="598"/>
      <c r="P114" s="598"/>
      <c r="Q114" s="598"/>
      <c r="R114" s="598"/>
      <c r="S114" s="598"/>
      <c r="T114" s="389"/>
    </row>
    <row r="115" s="366" customFormat="1" ht="24" customHeight="1" spans="1:20">
      <c r="A115" s="422" t="s">
        <v>302</v>
      </c>
      <c r="B115" s="415" t="s">
        <v>119</v>
      </c>
      <c r="C115" s="423" t="s">
        <v>129</v>
      </c>
      <c r="D115" s="432">
        <v>74151</v>
      </c>
      <c r="E115" s="432"/>
      <c r="F115" s="598"/>
      <c r="G115" s="598"/>
      <c r="H115" s="598"/>
      <c r="I115" s="599">
        <v>74151</v>
      </c>
      <c r="J115" s="599"/>
      <c r="K115" s="598"/>
      <c r="L115" s="598"/>
      <c r="M115" s="598"/>
      <c r="N115" s="598"/>
      <c r="O115" s="598"/>
      <c r="P115" s="598"/>
      <c r="Q115" s="598"/>
      <c r="R115" s="598"/>
      <c r="S115" s="598"/>
      <c r="T115" s="389"/>
    </row>
    <row r="116" s="366" customFormat="1" ht="24" customHeight="1" spans="1:20">
      <c r="A116" s="422" t="s">
        <v>303</v>
      </c>
      <c r="B116" s="415" t="s">
        <v>119</v>
      </c>
      <c r="C116" s="423" t="s">
        <v>131</v>
      </c>
      <c r="D116" s="432">
        <v>49434</v>
      </c>
      <c r="E116" s="432"/>
      <c r="F116" s="598"/>
      <c r="G116" s="598"/>
      <c r="H116" s="598"/>
      <c r="I116" s="599">
        <v>49434</v>
      </c>
      <c r="J116" s="599"/>
      <c r="K116" s="598"/>
      <c r="L116" s="598"/>
      <c r="M116" s="598"/>
      <c r="N116" s="598"/>
      <c r="O116" s="598"/>
      <c r="P116" s="598"/>
      <c r="Q116" s="598"/>
      <c r="R116" s="598"/>
      <c r="S116" s="598"/>
      <c r="T116" s="389"/>
    </row>
    <row r="117" s="366" customFormat="1" ht="24" customHeight="1" spans="1:20">
      <c r="A117" s="422" t="s">
        <v>304</v>
      </c>
      <c r="B117" s="415" t="s">
        <v>119</v>
      </c>
      <c r="C117" s="423" t="s">
        <v>133</v>
      </c>
      <c r="D117" s="432">
        <v>24717</v>
      </c>
      <c r="E117" s="432"/>
      <c r="F117" s="598"/>
      <c r="G117" s="598"/>
      <c r="H117" s="598"/>
      <c r="I117" s="599">
        <v>24717</v>
      </c>
      <c r="J117" s="599"/>
      <c r="K117" s="598"/>
      <c r="L117" s="598"/>
      <c r="M117" s="598"/>
      <c r="N117" s="598"/>
      <c r="O117" s="598"/>
      <c r="P117" s="598"/>
      <c r="Q117" s="598"/>
      <c r="R117" s="598"/>
      <c r="S117" s="598"/>
      <c r="T117" s="389"/>
    </row>
    <row r="118" s="366" customFormat="1" ht="24" customHeight="1" spans="1:20">
      <c r="A118" s="422" t="s">
        <v>305</v>
      </c>
      <c r="B118" s="415" t="s">
        <v>119</v>
      </c>
      <c r="C118" s="423" t="s">
        <v>135</v>
      </c>
      <c r="D118" s="432">
        <v>13325</v>
      </c>
      <c r="E118" s="432"/>
      <c r="F118" s="598"/>
      <c r="G118" s="598"/>
      <c r="H118" s="598"/>
      <c r="I118" s="599">
        <v>13325</v>
      </c>
      <c r="J118" s="599"/>
      <c r="K118" s="598"/>
      <c r="L118" s="598"/>
      <c r="M118" s="598"/>
      <c r="N118" s="598"/>
      <c r="O118" s="598"/>
      <c r="P118" s="598"/>
      <c r="Q118" s="598"/>
      <c r="R118" s="598"/>
      <c r="S118" s="598"/>
      <c r="T118" s="389"/>
    </row>
    <row r="119" s="366" customFormat="1" ht="24" customHeight="1" spans="1:20">
      <c r="A119" s="422" t="s">
        <v>306</v>
      </c>
      <c r="B119" s="415" t="s">
        <v>119</v>
      </c>
      <c r="C119" s="423" t="s">
        <v>137</v>
      </c>
      <c r="D119" s="432">
        <v>13325</v>
      </c>
      <c r="E119" s="432"/>
      <c r="F119" s="598"/>
      <c r="G119" s="598"/>
      <c r="H119" s="598"/>
      <c r="I119" s="599">
        <v>13325</v>
      </c>
      <c r="J119" s="599"/>
      <c r="K119" s="598"/>
      <c r="L119" s="598"/>
      <c r="M119" s="598"/>
      <c r="N119" s="598"/>
      <c r="O119" s="598"/>
      <c r="P119" s="598"/>
      <c r="Q119" s="598"/>
      <c r="R119" s="598"/>
      <c r="S119" s="598"/>
      <c r="T119" s="389"/>
    </row>
    <row r="120" s="366" customFormat="1" ht="24" customHeight="1" spans="1:20">
      <c r="A120" s="422" t="s">
        <v>295</v>
      </c>
      <c r="B120" s="415" t="s">
        <v>119</v>
      </c>
      <c r="C120" s="423" t="s">
        <v>139</v>
      </c>
      <c r="D120" s="432">
        <v>23172</v>
      </c>
      <c r="E120" s="432"/>
      <c r="F120" s="598"/>
      <c r="G120" s="598"/>
      <c r="H120" s="598"/>
      <c r="I120" s="599">
        <v>23172</v>
      </c>
      <c r="J120" s="599"/>
      <c r="K120" s="598"/>
      <c r="L120" s="598"/>
      <c r="M120" s="598"/>
      <c r="N120" s="598"/>
      <c r="O120" s="598"/>
      <c r="P120" s="598"/>
      <c r="Q120" s="598"/>
      <c r="R120" s="598"/>
      <c r="S120" s="598"/>
      <c r="T120" s="389"/>
    </row>
    <row r="121" s="366" customFormat="1" ht="24" customHeight="1" spans="1:20">
      <c r="A121" s="422" t="s">
        <v>296</v>
      </c>
      <c r="B121" s="415" t="s">
        <v>119</v>
      </c>
      <c r="C121" s="423" t="s">
        <v>141</v>
      </c>
      <c r="D121" s="432">
        <v>23172</v>
      </c>
      <c r="E121" s="432"/>
      <c r="F121" s="598"/>
      <c r="G121" s="598"/>
      <c r="H121" s="598"/>
      <c r="I121" s="599">
        <v>23172</v>
      </c>
      <c r="J121" s="599"/>
      <c r="K121" s="598"/>
      <c r="L121" s="598"/>
      <c r="M121" s="598"/>
      <c r="N121" s="598"/>
      <c r="O121" s="598"/>
      <c r="P121" s="598"/>
      <c r="Q121" s="598"/>
      <c r="R121" s="598"/>
      <c r="S121" s="598"/>
      <c r="T121" s="389"/>
    </row>
    <row r="122" s="366" customFormat="1" ht="24" customHeight="1" spans="1:20">
      <c r="A122" s="422" t="s">
        <v>297</v>
      </c>
      <c r="B122" s="415" t="s">
        <v>119</v>
      </c>
      <c r="C122" s="423" t="s">
        <v>143</v>
      </c>
      <c r="D122" s="432">
        <v>23172</v>
      </c>
      <c r="E122" s="432"/>
      <c r="F122" s="598"/>
      <c r="G122" s="598"/>
      <c r="H122" s="598"/>
      <c r="I122" s="599">
        <v>23172</v>
      </c>
      <c r="J122" s="599"/>
      <c r="K122" s="598"/>
      <c r="L122" s="598"/>
      <c r="M122" s="598"/>
      <c r="N122" s="598"/>
      <c r="O122" s="598"/>
      <c r="P122" s="598"/>
      <c r="Q122" s="598"/>
      <c r="R122" s="598"/>
      <c r="S122" s="598"/>
      <c r="T122" s="389"/>
    </row>
    <row r="123" s="366" customFormat="1" ht="24" customHeight="1" spans="1:20">
      <c r="A123" s="422" t="s">
        <v>308</v>
      </c>
      <c r="B123" s="415" t="s">
        <v>119</v>
      </c>
      <c r="C123" s="423" t="s">
        <v>157</v>
      </c>
      <c r="D123" s="432">
        <v>37076</v>
      </c>
      <c r="E123" s="432"/>
      <c r="F123" s="598"/>
      <c r="G123" s="598"/>
      <c r="H123" s="598"/>
      <c r="I123" s="599">
        <v>37076</v>
      </c>
      <c r="J123" s="599"/>
      <c r="K123" s="598"/>
      <c r="L123" s="598"/>
      <c r="M123" s="598"/>
      <c r="N123" s="598"/>
      <c r="O123" s="598"/>
      <c r="P123" s="598"/>
      <c r="Q123" s="598"/>
      <c r="R123" s="598"/>
      <c r="S123" s="598"/>
      <c r="T123" s="389"/>
    </row>
    <row r="124" s="366" customFormat="1" ht="24" customHeight="1" spans="1:20">
      <c r="A124" s="422" t="s">
        <v>309</v>
      </c>
      <c r="B124" s="415" t="s">
        <v>119</v>
      </c>
      <c r="C124" s="423" t="s">
        <v>159</v>
      </c>
      <c r="D124" s="432">
        <v>37076</v>
      </c>
      <c r="E124" s="432"/>
      <c r="F124" s="598"/>
      <c r="G124" s="598"/>
      <c r="H124" s="598"/>
      <c r="I124" s="599">
        <v>37076</v>
      </c>
      <c r="J124" s="599"/>
      <c r="K124" s="598"/>
      <c r="L124" s="598"/>
      <c r="M124" s="598"/>
      <c r="N124" s="598"/>
      <c r="O124" s="598"/>
      <c r="P124" s="598"/>
      <c r="Q124" s="598"/>
      <c r="R124" s="598"/>
      <c r="S124" s="598"/>
      <c r="T124" s="389"/>
    </row>
    <row r="125" s="366" customFormat="1" ht="24" customHeight="1" spans="1:20">
      <c r="A125" s="422" t="s">
        <v>310</v>
      </c>
      <c r="B125" s="415" t="s">
        <v>119</v>
      </c>
      <c r="C125" s="423" t="s">
        <v>161</v>
      </c>
      <c r="D125" s="432">
        <v>37076</v>
      </c>
      <c r="E125" s="432"/>
      <c r="F125" s="598"/>
      <c r="G125" s="598"/>
      <c r="H125" s="598"/>
      <c r="I125" s="599">
        <v>37076</v>
      </c>
      <c r="J125" s="599"/>
      <c r="K125" s="598"/>
      <c r="L125" s="598"/>
      <c r="M125" s="598"/>
      <c r="N125" s="598"/>
      <c r="O125" s="598"/>
      <c r="P125" s="598"/>
      <c r="Q125" s="598"/>
      <c r="R125" s="598"/>
      <c r="S125" s="598"/>
      <c r="T125" s="389"/>
    </row>
  </sheetData>
  <sheetProtection formatCells="0" formatColumns="0" formatRows="0"/>
  <mergeCells count="20">
    <mergeCell ref="A2:S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3"/>
  <sheetViews>
    <sheetView showGridLines="0" showZeros="0" topLeftCell="B1" workbookViewId="0">
      <selection activeCell="E11" sqref="E11"/>
    </sheetView>
  </sheetViews>
  <sheetFormatPr defaultColWidth="9.125" defaultRowHeight="10.8"/>
  <cols>
    <col min="1" max="1" width="20.5104166666667" style="1" customWidth="1"/>
    <col min="2" max="2" width="14.8645833333333" style="1" customWidth="1"/>
    <col min="3" max="3" width="59.3541666666667" style="1" customWidth="1"/>
    <col min="4" max="4" width="17.875" style="1" customWidth="1"/>
    <col min="5" max="5" width="17.125" style="1" customWidth="1"/>
    <col min="6" max="6" width="18.375" style="1" customWidth="1"/>
    <col min="7" max="7" width="17" style="1" customWidth="1"/>
    <col min="8" max="12" width="14" style="1" customWidth="1"/>
    <col min="13" max="16384" width="9.125" style="1"/>
  </cols>
  <sheetData>
    <row r="1" ht="23.25" customHeight="1" spans="1:12">
      <c r="A1" s="531"/>
      <c r="B1" s="532"/>
      <c r="C1" s="367"/>
      <c r="D1" s="548"/>
      <c r="E1" s="548"/>
      <c r="F1" s="548"/>
      <c r="G1" s="548"/>
      <c r="H1" s="548"/>
      <c r="I1" s="548"/>
      <c r="J1" s="548"/>
      <c r="K1" s="565" t="s">
        <v>554</v>
      </c>
      <c r="L1" s="565"/>
    </row>
    <row r="2" ht="23.25" customHeight="1" spans="1:12">
      <c r="A2" s="549" t="s">
        <v>555</v>
      </c>
      <c r="B2" s="550"/>
      <c r="C2" s="549"/>
      <c r="D2" s="550"/>
      <c r="E2" s="550"/>
      <c r="F2" s="550"/>
      <c r="G2" s="550"/>
      <c r="H2" s="550"/>
      <c r="I2" s="550"/>
      <c r="J2" s="550"/>
      <c r="K2" s="550"/>
      <c r="L2" s="550"/>
    </row>
    <row r="3" ht="23.25" customHeight="1" spans="1:12">
      <c r="A3" s="574"/>
      <c r="B3" s="575"/>
      <c r="C3" s="575"/>
      <c r="D3" s="575"/>
      <c r="E3" s="576"/>
      <c r="F3" s="576"/>
      <c r="G3" s="576"/>
      <c r="H3" s="576"/>
      <c r="I3" s="576"/>
      <c r="K3" s="578"/>
      <c r="L3" s="357" t="s">
        <v>87</v>
      </c>
    </row>
    <row r="4" s="366" customFormat="1" ht="23.25" customHeight="1" spans="1:12">
      <c r="A4" s="371" t="s">
        <v>123</v>
      </c>
      <c r="B4" s="371" t="s">
        <v>88</v>
      </c>
      <c r="C4" s="372" t="s">
        <v>460</v>
      </c>
      <c r="D4" s="553" t="s">
        <v>125</v>
      </c>
      <c r="E4" s="371" t="s">
        <v>533</v>
      </c>
      <c r="F4" s="371"/>
      <c r="G4" s="371"/>
      <c r="H4" s="371"/>
      <c r="I4" s="371"/>
      <c r="J4" s="371" t="s">
        <v>537</v>
      </c>
      <c r="K4" s="371"/>
      <c r="L4" s="371"/>
    </row>
    <row r="5" s="366" customFormat="1" ht="36.75" customHeight="1" spans="1:12">
      <c r="A5" s="371"/>
      <c r="B5" s="371"/>
      <c r="C5" s="376"/>
      <c r="D5" s="555"/>
      <c r="E5" s="371" t="s">
        <v>104</v>
      </c>
      <c r="F5" s="371" t="s">
        <v>556</v>
      </c>
      <c r="G5" s="371" t="s">
        <v>317</v>
      </c>
      <c r="H5" s="371" t="s">
        <v>318</v>
      </c>
      <c r="I5" s="371" t="s">
        <v>319</v>
      </c>
      <c r="J5" s="371" t="s">
        <v>104</v>
      </c>
      <c r="K5" s="371" t="s">
        <v>241</v>
      </c>
      <c r="L5" s="371" t="s">
        <v>557</v>
      </c>
    </row>
    <row r="6" s="366" customFormat="1" ht="21" customHeight="1" spans="1:13">
      <c r="A6" s="379"/>
      <c r="B6" s="380"/>
      <c r="C6" s="413" t="s">
        <v>104</v>
      </c>
      <c r="D6" s="414">
        <f>D8+D24+D40+D50+D82+D98+D66</f>
        <v>35458712.28</v>
      </c>
      <c r="E6" s="414">
        <f t="shared" ref="E6:L6" si="0">E8+E24+E40+E50+E82+E98+E66</f>
        <v>32996754.28</v>
      </c>
      <c r="F6" s="414">
        <f t="shared" si="0"/>
        <v>22718979.4</v>
      </c>
      <c r="G6" s="414">
        <f t="shared" si="0"/>
        <v>7106008.6</v>
      </c>
      <c r="H6" s="414">
        <f t="shared" si="0"/>
        <v>2586980.48</v>
      </c>
      <c r="I6" s="414">
        <f t="shared" si="0"/>
        <v>584785.8</v>
      </c>
      <c r="J6" s="414">
        <f t="shared" si="0"/>
        <v>2461958</v>
      </c>
      <c r="K6" s="414">
        <f t="shared" si="0"/>
        <v>2461958</v>
      </c>
      <c r="L6" s="414">
        <f t="shared" si="0"/>
        <v>0</v>
      </c>
      <c r="M6" s="437"/>
    </row>
    <row r="7" s="410" customFormat="1" ht="21" customHeight="1" spans="1:13">
      <c r="A7" s="445"/>
      <c r="B7" s="380">
        <v>301</v>
      </c>
      <c r="C7" s="380" t="s">
        <v>106</v>
      </c>
      <c r="D7" s="414">
        <f>D8+D24+D40+D50+D66+D82+D98</f>
        <v>35458712.28</v>
      </c>
      <c r="E7" s="414">
        <f t="shared" ref="E7:K7" si="1">E8+E24+E40+E50+E66+E82+E98</f>
        <v>32996754.28</v>
      </c>
      <c r="F7" s="414">
        <f t="shared" si="1"/>
        <v>22718979.4</v>
      </c>
      <c r="G7" s="414">
        <f t="shared" si="1"/>
        <v>7106008.6</v>
      </c>
      <c r="H7" s="414">
        <f t="shared" si="1"/>
        <v>2586980.48</v>
      </c>
      <c r="I7" s="414">
        <f t="shared" si="1"/>
        <v>584785.8</v>
      </c>
      <c r="J7" s="414">
        <f t="shared" si="1"/>
        <v>2461958</v>
      </c>
      <c r="K7" s="414">
        <f t="shared" si="1"/>
        <v>2461958</v>
      </c>
      <c r="L7" s="414">
        <v>0</v>
      </c>
      <c r="M7" s="438"/>
    </row>
    <row r="8" s="410" customFormat="1" ht="21" customHeight="1" spans="1:13">
      <c r="A8" s="415"/>
      <c r="B8" s="416" t="s">
        <v>107</v>
      </c>
      <c r="C8" s="417" t="s">
        <v>108</v>
      </c>
      <c r="D8" s="418">
        <v>21648674.96</v>
      </c>
      <c r="E8" s="418">
        <v>21648674.96</v>
      </c>
      <c r="F8" s="418">
        <v>14951063</v>
      </c>
      <c r="G8" s="418">
        <v>4610712.6</v>
      </c>
      <c r="H8" s="418">
        <v>1702416.96</v>
      </c>
      <c r="I8" s="418">
        <v>384482.4</v>
      </c>
      <c r="J8" s="418"/>
      <c r="K8" s="418"/>
      <c r="L8" s="418">
        <v>0</v>
      </c>
      <c r="M8" s="438"/>
    </row>
    <row r="9" s="366" customFormat="1" ht="21" customHeight="1" spans="1:13">
      <c r="A9" s="419" t="s">
        <v>289</v>
      </c>
      <c r="B9" s="416" t="s">
        <v>107</v>
      </c>
      <c r="C9" s="420" t="s">
        <v>254</v>
      </c>
      <c r="D9" s="449">
        <f t="shared" ref="D9:D17" si="2">SUM(E9)</f>
        <v>3546702.08</v>
      </c>
      <c r="E9" s="449">
        <v>3546702.08</v>
      </c>
      <c r="F9" s="449"/>
      <c r="G9" s="449">
        <v>3546702.08</v>
      </c>
      <c r="H9" s="449"/>
      <c r="I9" s="449"/>
      <c r="J9" s="449"/>
      <c r="K9" s="449"/>
      <c r="L9" s="449"/>
      <c r="M9" s="437"/>
    </row>
    <row r="10" s="366" customFormat="1" ht="21" customHeight="1" spans="1:13">
      <c r="A10" s="419" t="s">
        <v>290</v>
      </c>
      <c r="B10" s="416" t="s">
        <v>107</v>
      </c>
      <c r="C10" s="420" t="s">
        <v>256</v>
      </c>
      <c r="D10" s="449">
        <f t="shared" si="2"/>
        <v>3404834</v>
      </c>
      <c r="E10" s="449">
        <v>3404834</v>
      </c>
      <c r="F10" s="449"/>
      <c r="G10" s="449">
        <v>3404834</v>
      </c>
      <c r="H10" s="449"/>
      <c r="I10" s="449"/>
      <c r="J10" s="449"/>
      <c r="K10" s="449"/>
      <c r="L10" s="449"/>
      <c r="M10" s="437"/>
    </row>
    <row r="11" s="366" customFormat="1" ht="21" customHeight="1" spans="1:13">
      <c r="A11" s="419" t="s">
        <v>291</v>
      </c>
      <c r="B11" s="416" t="s">
        <v>107</v>
      </c>
      <c r="C11" s="420" t="s">
        <v>258</v>
      </c>
      <c r="D11" s="449">
        <f t="shared" si="2"/>
        <v>2269889</v>
      </c>
      <c r="E11" s="449">
        <v>2269889</v>
      </c>
      <c r="F11" s="449"/>
      <c r="G11" s="449">
        <v>2269889</v>
      </c>
      <c r="H11" s="449"/>
      <c r="I11" s="449"/>
      <c r="J11" s="449"/>
      <c r="K11" s="449"/>
      <c r="L11" s="449"/>
      <c r="M11" s="437"/>
    </row>
    <row r="12" s="366" customFormat="1" ht="21" customHeight="1" spans="1:13">
      <c r="A12" s="419" t="s">
        <v>292</v>
      </c>
      <c r="B12" s="416" t="s">
        <v>107</v>
      </c>
      <c r="C12" s="420" t="s">
        <v>260</v>
      </c>
      <c r="D12" s="449">
        <f t="shared" si="2"/>
        <v>1134945</v>
      </c>
      <c r="E12" s="449">
        <v>1134945</v>
      </c>
      <c r="F12" s="449"/>
      <c r="G12" s="449">
        <v>1134945</v>
      </c>
      <c r="H12" s="449"/>
      <c r="I12" s="449"/>
      <c r="J12" s="449"/>
      <c r="K12" s="449"/>
      <c r="L12" s="449"/>
      <c r="M12" s="437"/>
    </row>
    <row r="13" s="366" customFormat="1" ht="21" customHeight="1" spans="1:13">
      <c r="A13" s="419" t="s">
        <v>293</v>
      </c>
      <c r="B13" s="416" t="s">
        <v>107</v>
      </c>
      <c r="C13" s="420" t="s">
        <v>171</v>
      </c>
      <c r="D13" s="449">
        <f t="shared" si="2"/>
        <v>141868.08</v>
      </c>
      <c r="E13" s="449">
        <v>141868.08</v>
      </c>
      <c r="F13" s="449"/>
      <c r="G13" s="449">
        <v>141868.08</v>
      </c>
      <c r="H13" s="449"/>
      <c r="I13" s="449"/>
      <c r="J13" s="449"/>
      <c r="K13" s="449"/>
      <c r="L13" s="449"/>
      <c r="M13" s="437"/>
    </row>
    <row r="14" s="366" customFormat="1" ht="21" customHeight="1" spans="1:13">
      <c r="A14" s="419" t="s">
        <v>294</v>
      </c>
      <c r="B14" s="416" t="s">
        <v>107</v>
      </c>
      <c r="C14" s="420" t="s">
        <v>263</v>
      </c>
      <c r="D14" s="449">
        <f t="shared" si="2"/>
        <v>141868.08</v>
      </c>
      <c r="E14" s="449">
        <v>141868.08</v>
      </c>
      <c r="F14" s="449"/>
      <c r="G14" s="449">
        <v>141868.08</v>
      </c>
      <c r="H14" s="449"/>
      <c r="I14" s="449"/>
      <c r="J14" s="449"/>
      <c r="K14" s="449"/>
      <c r="L14" s="449"/>
      <c r="M14" s="437"/>
    </row>
    <row r="15" s="366" customFormat="1" ht="21" customHeight="1" spans="1:13">
      <c r="A15" s="419" t="s">
        <v>295</v>
      </c>
      <c r="B15" s="416" t="s">
        <v>107</v>
      </c>
      <c r="C15" s="420" t="s">
        <v>264</v>
      </c>
      <c r="D15" s="449">
        <f t="shared" si="2"/>
        <v>1064011</v>
      </c>
      <c r="E15" s="449">
        <v>1064011</v>
      </c>
      <c r="F15" s="449"/>
      <c r="G15" s="449">
        <v>1064011</v>
      </c>
      <c r="H15" s="449"/>
      <c r="I15" s="449"/>
      <c r="J15" s="449"/>
      <c r="K15" s="449"/>
      <c r="L15" s="449"/>
      <c r="M15" s="437"/>
    </row>
    <row r="16" s="366" customFormat="1" ht="21" customHeight="1" spans="1:13">
      <c r="A16" s="419" t="s">
        <v>296</v>
      </c>
      <c r="B16" s="416" t="s">
        <v>107</v>
      </c>
      <c r="C16" s="420" t="s">
        <v>265</v>
      </c>
      <c r="D16" s="449">
        <f t="shared" si="2"/>
        <v>1064011</v>
      </c>
      <c r="E16" s="449">
        <v>1064011</v>
      </c>
      <c r="F16" s="449"/>
      <c r="G16" s="449">
        <v>1064011</v>
      </c>
      <c r="H16" s="449"/>
      <c r="I16" s="449"/>
      <c r="J16" s="449"/>
      <c r="K16" s="449"/>
      <c r="L16" s="449"/>
      <c r="M16" s="437"/>
    </row>
    <row r="17" s="366" customFormat="1" ht="21" customHeight="1" spans="1:13">
      <c r="A17" s="419" t="s">
        <v>297</v>
      </c>
      <c r="B17" s="416" t="s">
        <v>107</v>
      </c>
      <c r="C17" s="420" t="s">
        <v>266</v>
      </c>
      <c r="D17" s="449">
        <f t="shared" si="2"/>
        <v>1064011</v>
      </c>
      <c r="E17" s="449">
        <v>1064011</v>
      </c>
      <c r="F17" s="449"/>
      <c r="G17" s="449">
        <v>1064011</v>
      </c>
      <c r="H17" s="449"/>
      <c r="I17" s="449"/>
      <c r="J17" s="449"/>
      <c r="K17" s="449"/>
      <c r="L17" s="449"/>
      <c r="M17" s="437"/>
    </row>
    <row r="18" s="366" customFormat="1" ht="21" customHeight="1" spans="1:13">
      <c r="A18" s="422" t="s">
        <v>298</v>
      </c>
      <c r="B18" s="416" t="s">
        <v>107</v>
      </c>
      <c r="C18" s="423" t="s">
        <v>177</v>
      </c>
      <c r="D18" s="449">
        <f t="shared" ref="D18:D23" si="3">E18</f>
        <v>15335545.4</v>
      </c>
      <c r="E18" s="449">
        <f t="shared" ref="E18:E20" si="4">SUM(F18:I18)</f>
        <v>15335545.4</v>
      </c>
      <c r="F18" s="449">
        <v>14951063</v>
      </c>
      <c r="G18" s="449"/>
      <c r="H18" s="449"/>
      <c r="I18" s="449">
        <v>384482.4</v>
      </c>
      <c r="J18" s="449">
        <v>0</v>
      </c>
      <c r="K18" s="449">
        <v>0</v>
      </c>
      <c r="L18" s="449">
        <v>0</v>
      </c>
      <c r="M18" s="437"/>
    </row>
    <row r="19" s="366" customFormat="1" ht="21" customHeight="1" spans="1:13">
      <c r="A19" s="422" t="s">
        <v>307</v>
      </c>
      <c r="B19" s="416" t="s">
        <v>107</v>
      </c>
      <c r="C19" s="423" t="s">
        <v>179</v>
      </c>
      <c r="D19" s="449">
        <v>21648674.96</v>
      </c>
      <c r="E19" s="449">
        <f t="shared" si="4"/>
        <v>15335545.4</v>
      </c>
      <c r="F19" s="449">
        <v>14951063</v>
      </c>
      <c r="G19" s="449"/>
      <c r="H19" s="449"/>
      <c r="I19" s="449">
        <v>384482.4</v>
      </c>
      <c r="J19" s="449">
        <v>0</v>
      </c>
      <c r="K19" s="449">
        <v>0</v>
      </c>
      <c r="L19" s="449">
        <v>0</v>
      </c>
      <c r="M19" s="437"/>
    </row>
    <row r="20" s="366" customFormat="1" ht="21" customHeight="1" spans="1:13">
      <c r="A20" s="422" t="s">
        <v>148</v>
      </c>
      <c r="B20" s="416" t="s">
        <v>107</v>
      </c>
      <c r="C20" s="423" t="s">
        <v>181</v>
      </c>
      <c r="D20" s="449">
        <v>21648674.96</v>
      </c>
      <c r="E20" s="449">
        <f t="shared" si="4"/>
        <v>15335545.4</v>
      </c>
      <c r="F20" s="449">
        <v>14951063</v>
      </c>
      <c r="G20" s="449"/>
      <c r="H20" s="449"/>
      <c r="I20" s="449">
        <v>384482.4</v>
      </c>
      <c r="J20" s="449">
        <v>0</v>
      </c>
      <c r="K20" s="449">
        <v>0</v>
      </c>
      <c r="L20" s="449">
        <v>0</v>
      </c>
      <c r="M20" s="437"/>
    </row>
    <row r="21" s="366" customFormat="1" ht="21" customHeight="1" spans="1:13">
      <c r="A21" s="425" t="s">
        <v>279</v>
      </c>
      <c r="B21" s="416" t="s">
        <v>107</v>
      </c>
      <c r="C21" s="426" t="s">
        <v>157</v>
      </c>
      <c r="D21" s="449">
        <f t="shared" si="3"/>
        <v>1702417</v>
      </c>
      <c r="E21" s="449">
        <v>1702417</v>
      </c>
      <c r="F21" s="449"/>
      <c r="G21" s="449"/>
      <c r="H21" s="449">
        <v>1702417</v>
      </c>
      <c r="I21" s="449"/>
      <c r="J21" s="449"/>
      <c r="K21" s="449"/>
      <c r="L21" s="449"/>
      <c r="M21" s="437"/>
    </row>
    <row r="22" s="366" customFormat="1" ht="21" customHeight="1" spans="1:13">
      <c r="A22" s="425" t="s">
        <v>280</v>
      </c>
      <c r="B22" s="416" t="s">
        <v>107</v>
      </c>
      <c r="C22" s="426" t="s">
        <v>159</v>
      </c>
      <c r="D22" s="449">
        <f t="shared" si="3"/>
        <v>1702417</v>
      </c>
      <c r="E22" s="449">
        <v>1702417</v>
      </c>
      <c r="F22" s="449"/>
      <c r="G22" s="449"/>
      <c r="H22" s="449">
        <v>1702417</v>
      </c>
      <c r="I22" s="449"/>
      <c r="J22" s="449"/>
      <c r="K22" s="449"/>
      <c r="L22" s="449"/>
      <c r="M22" s="437"/>
    </row>
    <row r="23" s="366" customFormat="1" ht="21" customHeight="1" spans="1:13">
      <c r="A23" s="427" t="s">
        <v>310</v>
      </c>
      <c r="B23" s="416" t="s">
        <v>107</v>
      </c>
      <c r="C23" s="426" t="s">
        <v>161</v>
      </c>
      <c r="D23" s="449">
        <f t="shared" si="3"/>
        <v>1702417</v>
      </c>
      <c r="E23" s="449">
        <v>1702417</v>
      </c>
      <c r="F23" s="449"/>
      <c r="G23" s="449"/>
      <c r="H23" s="449">
        <v>1702417</v>
      </c>
      <c r="I23" s="449"/>
      <c r="J23" s="449"/>
      <c r="K23" s="449"/>
      <c r="L23" s="449"/>
      <c r="M23" s="437"/>
    </row>
    <row r="24" s="410" customFormat="1" ht="23.25" customHeight="1" spans="1:13">
      <c r="A24" s="577"/>
      <c r="B24" s="429" t="s">
        <v>109</v>
      </c>
      <c r="C24" s="430" t="s">
        <v>110</v>
      </c>
      <c r="D24" s="486">
        <f t="shared" ref="D24:D59" si="5">E24+J24</f>
        <v>6417864.88</v>
      </c>
      <c r="E24" s="486">
        <f t="shared" ref="E24:E59" si="6">SUM(F24:I24)</f>
        <v>6417864.88</v>
      </c>
      <c r="F24" s="486">
        <f t="shared" ref="F24:H24" si="7">F25+F31+F34+F37</f>
        <v>4411920.4</v>
      </c>
      <c r="G24" s="486">
        <f t="shared" si="7"/>
        <v>1390045</v>
      </c>
      <c r="H24" s="486">
        <f t="shared" si="7"/>
        <v>502426.08</v>
      </c>
      <c r="I24" s="486">
        <f t="shared" ref="I24:L24" si="8">I36</f>
        <v>113473.4</v>
      </c>
      <c r="J24" s="486">
        <f t="shared" ref="J24:J65" si="9">SUM(K24:L24)</f>
        <v>0</v>
      </c>
      <c r="K24" s="486">
        <f t="shared" si="8"/>
        <v>0</v>
      </c>
      <c r="L24" s="478">
        <f t="shared" si="8"/>
        <v>0</v>
      </c>
      <c r="M24" s="463"/>
    </row>
    <row r="25" s="366" customFormat="1" ht="23.25" customHeight="1" spans="1:13">
      <c r="A25" s="431" t="s">
        <v>289</v>
      </c>
      <c r="B25" s="431" t="s">
        <v>109</v>
      </c>
      <c r="C25" s="426" t="s">
        <v>162</v>
      </c>
      <c r="D25" s="432">
        <f t="shared" si="5"/>
        <v>1076029</v>
      </c>
      <c r="E25" s="432">
        <f t="shared" si="6"/>
        <v>1076029</v>
      </c>
      <c r="F25" s="432"/>
      <c r="G25" s="432">
        <f>G26+G29</f>
        <v>1076029</v>
      </c>
      <c r="H25" s="432"/>
      <c r="I25" s="432"/>
      <c r="J25" s="432">
        <f t="shared" si="9"/>
        <v>0</v>
      </c>
      <c r="K25" s="432"/>
      <c r="L25" s="459"/>
      <c r="M25" s="461"/>
    </row>
    <row r="26" s="366" customFormat="1" ht="23.25" customHeight="1" spans="1:13">
      <c r="A26" s="431" t="s">
        <v>302</v>
      </c>
      <c r="B26" s="431" t="s">
        <v>109</v>
      </c>
      <c r="C26" s="426" t="s">
        <v>164</v>
      </c>
      <c r="D26" s="432">
        <f t="shared" si="5"/>
        <v>1004852</v>
      </c>
      <c r="E26" s="432">
        <f t="shared" si="6"/>
        <v>1004852</v>
      </c>
      <c r="F26" s="432"/>
      <c r="G26" s="432">
        <f>G27+G28</f>
        <v>1004852</v>
      </c>
      <c r="H26" s="432"/>
      <c r="I26" s="432"/>
      <c r="J26" s="432">
        <f t="shared" si="9"/>
        <v>0</v>
      </c>
      <c r="K26" s="432"/>
      <c r="L26" s="459"/>
      <c r="M26" s="461"/>
    </row>
    <row r="27" s="366" customFormat="1" ht="23.25" customHeight="1" spans="1:13">
      <c r="A27" s="431" t="s">
        <v>303</v>
      </c>
      <c r="B27" s="431" t="s">
        <v>109</v>
      </c>
      <c r="C27" s="426" t="s">
        <v>166</v>
      </c>
      <c r="D27" s="432">
        <f t="shared" si="5"/>
        <v>669901</v>
      </c>
      <c r="E27" s="432">
        <f t="shared" si="6"/>
        <v>669901</v>
      </c>
      <c r="F27" s="432"/>
      <c r="G27" s="432">
        <v>669901</v>
      </c>
      <c r="H27" s="432"/>
      <c r="I27" s="432"/>
      <c r="J27" s="432">
        <f t="shared" si="9"/>
        <v>0</v>
      </c>
      <c r="K27" s="432"/>
      <c r="L27" s="459"/>
      <c r="M27" s="461"/>
    </row>
    <row r="28" s="366" customFormat="1" ht="23.25" customHeight="1" spans="1:13">
      <c r="A28" s="431" t="s">
        <v>304</v>
      </c>
      <c r="B28" s="431" t="s">
        <v>109</v>
      </c>
      <c r="C28" s="426" t="s">
        <v>168</v>
      </c>
      <c r="D28" s="432">
        <f t="shared" si="5"/>
        <v>334951</v>
      </c>
      <c r="E28" s="432">
        <f t="shared" si="6"/>
        <v>334951</v>
      </c>
      <c r="F28" s="432"/>
      <c r="G28" s="432">
        <v>334951</v>
      </c>
      <c r="H28" s="432"/>
      <c r="I28" s="432"/>
      <c r="J28" s="432">
        <f t="shared" si="9"/>
        <v>0</v>
      </c>
      <c r="K28" s="432"/>
      <c r="L28" s="459"/>
      <c r="M28" s="461"/>
    </row>
    <row r="29" s="366" customFormat="1" ht="23.25" customHeight="1" spans="1:13">
      <c r="A29" s="431" t="s">
        <v>305</v>
      </c>
      <c r="B29" s="431" t="s">
        <v>109</v>
      </c>
      <c r="C29" s="426" t="s">
        <v>169</v>
      </c>
      <c r="D29" s="432">
        <f t="shared" si="5"/>
        <v>71177</v>
      </c>
      <c r="E29" s="432">
        <f t="shared" si="6"/>
        <v>71177</v>
      </c>
      <c r="F29" s="432"/>
      <c r="G29" s="432">
        <v>71177</v>
      </c>
      <c r="H29" s="432"/>
      <c r="I29" s="432"/>
      <c r="J29" s="432">
        <f t="shared" si="9"/>
        <v>0</v>
      </c>
      <c r="K29" s="432"/>
      <c r="L29" s="459"/>
      <c r="M29" s="461"/>
    </row>
    <row r="30" s="366" customFormat="1" ht="23.25" customHeight="1" spans="1:13">
      <c r="A30" s="431" t="s">
        <v>306</v>
      </c>
      <c r="B30" s="431" t="s">
        <v>109</v>
      </c>
      <c r="C30" s="426" t="s">
        <v>171</v>
      </c>
      <c r="D30" s="432">
        <f t="shared" si="5"/>
        <v>71177</v>
      </c>
      <c r="E30" s="432">
        <f t="shared" si="6"/>
        <v>71177</v>
      </c>
      <c r="F30" s="432"/>
      <c r="G30" s="432">
        <v>71177</v>
      </c>
      <c r="H30" s="432"/>
      <c r="I30" s="432"/>
      <c r="J30" s="432">
        <f t="shared" si="9"/>
        <v>0</v>
      </c>
      <c r="K30" s="432"/>
      <c r="L30" s="459"/>
      <c r="M30" s="461"/>
    </row>
    <row r="31" s="366" customFormat="1" ht="23.25" customHeight="1" spans="1:13">
      <c r="A31" s="431" t="s">
        <v>295</v>
      </c>
      <c r="B31" s="431" t="s">
        <v>109</v>
      </c>
      <c r="C31" s="426" t="s">
        <v>173</v>
      </c>
      <c r="D31" s="432">
        <f t="shared" si="5"/>
        <v>314016</v>
      </c>
      <c r="E31" s="432">
        <f t="shared" si="6"/>
        <v>314016</v>
      </c>
      <c r="F31" s="432"/>
      <c r="G31" s="432">
        <v>314016</v>
      </c>
      <c r="H31" s="432"/>
      <c r="I31" s="432"/>
      <c r="J31" s="432">
        <f t="shared" si="9"/>
        <v>0</v>
      </c>
      <c r="K31" s="432"/>
      <c r="L31" s="459"/>
      <c r="M31" s="461"/>
    </row>
    <row r="32" s="366" customFormat="1" ht="23.25" customHeight="1" spans="1:13">
      <c r="A32" s="431" t="s">
        <v>296</v>
      </c>
      <c r="B32" s="431" t="s">
        <v>109</v>
      </c>
      <c r="C32" s="426" t="s">
        <v>175</v>
      </c>
      <c r="D32" s="432">
        <f t="shared" si="5"/>
        <v>314016</v>
      </c>
      <c r="E32" s="432">
        <f t="shared" si="6"/>
        <v>314016</v>
      </c>
      <c r="F32" s="432"/>
      <c r="G32" s="432">
        <v>314016</v>
      </c>
      <c r="H32" s="432"/>
      <c r="I32" s="432"/>
      <c r="J32" s="432">
        <f t="shared" si="9"/>
        <v>0</v>
      </c>
      <c r="K32" s="432"/>
      <c r="L32" s="459"/>
      <c r="M32" s="461"/>
    </row>
    <row r="33" s="366" customFormat="1" ht="23.25" customHeight="1" spans="1:13">
      <c r="A33" s="431" t="s">
        <v>297</v>
      </c>
      <c r="B33" s="431" t="s">
        <v>109</v>
      </c>
      <c r="C33" s="426" t="s">
        <v>176</v>
      </c>
      <c r="D33" s="432">
        <f t="shared" si="5"/>
        <v>314016</v>
      </c>
      <c r="E33" s="432">
        <f t="shared" si="6"/>
        <v>314016</v>
      </c>
      <c r="F33" s="432"/>
      <c r="G33" s="432">
        <v>314016</v>
      </c>
      <c r="H33" s="432"/>
      <c r="I33" s="432"/>
      <c r="J33" s="432">
        <f t="shared" si="9"/>
        <v>0</v>
      </c>
      <c r="K33" s="432"/>
      <c r="L33" s="459"/>
      <c r="M33" s="461"/>
    </row>
    <row r="34" s="366" customFormat="1" ht="23.25" customHeight="1" spans="1:13">
      <c r="A34" s="431" t="s">
        <v>298</v>
      </c>
      <c r="B34" s="431" t="s">
        <v>109</v>
      </c>
      <c r="C34" s="433" t="s">
        <v>177</v>
      </c>
      <c r="D34" s="432">
        <f t="shared" si="5"/>
        <v>4525393.8</v>
      </c>
      <c r="E34" s="432">
        <f t="shared" si="6"/>
        <v>4525393.8</v>
      </c>
      <c r="F34" s="432">
        <f t="shared" ref="F34:K34" si="10">F35</f>
        <v>4411920.4</v>
      </c>
      <c r="G34" s="432"/>
      <c r="H34" s="432"/>
      <c r="I34" s="432">
        <f t="shared" si="10"/>
        <v>113473.4</v>
      </c>
      <c r="J34" s="432">
        <f t="shared" si="9"/>
        <v>0</v>
      </c>
      <c r="K34" s="432">
        <f t="shared" si="10"/>
        <v>0</v>
      </c>
      <c r="L34" s="459"/>
      <c r="M34" s="461"/>
    </row>
    <row r="35" s="366" customFormat="1" ht="23.25" customHeight="1" spans="1:13">
      <c r="A35" s="422" t="s">
        <v>307</v>
      </c>
      <c r="B35" s="431" t="s">
        <v>109</v>
      </c>
      <c r="C35" s="433" t="s">
        <v>179</v>
      </c>
      <c r="D35" s="432">
        <f t="shared" si="5"/>
        <v>4525393.8</v>
      </c>
      <c r="E35" s="432">
        <f t="shared" si="6"/>
        <v>4525393.8</v>
      </c>
      <c r="F35" s="432">
        <f t="shared" ref="F35:K35" si="11">F36</f>
        <v>4411920.4</v>
      </c>
      <c r="G35" s="432"/>
      <c r="H35" s="432"/>
      <c r="I35" s="432">
        <f t="shared" si="11"/>
        <v>113473.4</v>
      </c>
      <c r="J35" s="432">
        <f t="shared" si="9"/>
        <v>0</v>
      </c>
      <c r="K35" s="432">
        <f t="shared" si="11"/>
        <v>0</v>
      </c>
      <c r="L35" s="459"/>
      <c r="M35" s="461"/>
    </row>
    <row r="36" s="366" customFormat="1" ht="23.25" customHeight="1" spans="1:13">
      <c r="A36" s="422" t="s">
        <v>148</v>
      </c>
      <c r="B36" s="431" t="s">
        <v>109</v>
      </c>
      <c r="C36" s="434" t="s">
        <v>181</v>
      </c>
      <c r="D36" s="432">
        <f t="shared" si="5"/>
        <v>4525393.8</v>
      </c>
      <c r="E36" s="432">
        <f t="shared" si="6"/>
        <v>4525393.8</v>
      </c>
      <c r="F36" s="432">
        <f>4412036.4-116</f>
        <v>4411920.4</v>
      </c>
      <c r="G36" s="432"/>
      <c r="H36" s="432"/>
      <c r="I36" s="432">
        <v>113473.4</v>
      </c>
      <c r="J36" s="432">
        <f t="shared" si="9"/>
        <v>0</v>
      </c>
      <c r="K36" s="432">
        <v>0</v>
      </c>
      <c r="L36" s="459">
        <v>0</v>
      </c>
      <c r="M36" s="461"/>
    </row>
    <row r="37" s="366" customFormat="1" ht="23.25" customHeight="1" spans="1:13">
      <c r="A37" s="431" t="s">
        <v>308</v>
      </c>
      <c r="B37" s="431" t="s">
        <v>109</v>
      </c>
      <c r="C37" s="426" t="s">
        <v>188</v>
      </c>
      <c r="D37" s="432">
        <f t="shared" si="5"/>
        <v>502426.08</v>
      </c>
      <c r="E37" s="432">
        <f t="shared" si="6"/>
        <v>502426.08</v>
      </c>
      <c r="F37" s="432"/>
      <c r="G37" s="432"/>
      <c r="H37" s="432">
        <f>H38</f>
        <v>502426.08</v>
      </c>
      <c r="I37" s="432"/>
      <c r="J37" s="432">
        <f t="shared" si="9"/>
        <v>0</v>
      </c>
      <c r="K37" s="432"/>
      <c r="L37" s="459"/>
      <c r="M37" s="461"/>
    </row>
    <row r="38" s="366" customFormat="1" ht="23.25" customHeight="1" spans="1:13">
      <c r="A38" s="422" t="s">
        <v>309</v>
      </c>
      <c r="B38" s="431" t="s">
        <v>109</v>
      </c>
      <c r="C38" s="426" t="s">
        <v>189</v>
      </c>
      <c r="D38" s="432">
        <f t="shared" si="5"/>
        <v>502426.08</v>
      </c>
      <c r="E38" s="432">
        <f t="shared" si="6"/>
        <v>502426.08</v>
      </c>
      <c r="F38" s="432"/>
      <c r="G38" s="432"/>
      <c r="H38" s="432">
        <f>H39</f>
        <v>502426.08</v>
      </c>
      <c r="I38" s="432"/>
      <c r="J38" s="432">
        <f t="shared" si="9"/>
        <v>0</v>
      </c>
      <c r="K38" s="432"/>
      <c r="L38" s="459"/>
      <c r="M38" s="461"/>
    </row>
    <row r="39" s="366" customFormat="1" ht="23.25" customHeight="1" spans="1:13">
      <c r="A39" s="422" t="s">
        <v>310</v>
      </c>
      <c r="B39" s="431" t="s">
        <v>109</v>
      </c>
      <c r="C39" s="426" t="s">
        <v>190</v>
      </c>
      <c r="D39" s="432">
        <f t="shared" si="5"/>
        <v>502426.08</v>
      </c>
      <c r="E39" s="432">
        <f t="shared" si="6"/>
        <v>502426.08</v>
      </c>
      <c r="F39" s="432"/>
      <c r="G39" s="432"/>
      <c r="H39" s="432">
        <v>502426.08</v>
      </c>
      <c r="I39" s="432"/>
      <c r="J39" s="432">
        <f t="shared" si="9"/>
        <v>0</v>
      </c>
      <c r="K39" s="432"/>
      <c r="L39" s="459"/>
      <c r="M39" s="461"/>
    </row>
    <row r="40" s="410" customFormat="1" ht="23.25" customHeight="1" spans="1:13">
      <c r="A40" s="577"/>
      <c r="B40" s="429" t="s">
        <v>111</v>
      </c>
      <c r="C40" s="430" t="s">
        <v>112</v>
      </c>
      <c r="D40" s="486">
        <f t="shared" si="5"/>
        <v>273357</v>
      </c>
      <c r="E40" s="486">
        <f t="shared" si="6"/>
        <v>0</v>
      </c>
      <c r="F40" s="486">
        <f t="shared" ref="F40:I40" si="12">F49</f>
        <v>0</v>
      </c>
      <c r="G40" s="486">
        <f t="shared" si="12"/>
        <v>0</v>
      </c>
      <c r="H40" s="486">
        <f t="shared" si="12"/>
        <v>0</v>
      </c>
      <c r="I40" s="486">
        <f t="shared" si="12"/>
        <v>0</v>
      </c>
      <c r="J40" s="486">
        <f t="shared" si="9"/>
        <v>273357</v>
      </c>
      <c r="K40" s="486">
        <f>K41+K45+K47</f>
        <v>273357</v>
      </c>
      <c r="L40" s="478">
        <f>L49</f>
        <v>0</v>
      </c>
      <c r="M40" s="463"/>
    </row>
    <row r="41" s="366" customFormat="1" ht="23.25" customHeight="1" spans="1:13">
      <c r="A41" s="431" t="s">
        <v>289</v>
      </c>
      <c r="B41" s="431" t="s">
        <v>111</v>
      </c>
      <c r="C41" s="426" t="s">
        <v>162</v>
      </c>
      <c r="D41" s="432">
        <f t="shared" si="5"/>
        <v>73094</v>
      </c>
      <c r="E41" s="432">
        <f t="shared" si="6"/>
        <v>0</v>
      </c>
      <c r="F41" s="432"/>
      <c r="G41" s="432"/>
      <c r="H41" s="432"/>
      <c r="I41" s="432"/>
      <c r="J41" s="432">
        <f t="shared" si="9"/>
        <v>73094</v>
      </c>
      <c r="K41" s="432">
        <f t="shared" ref="K41:K45" si="13">K42</f>
        <v>73094</v>
      </c>
      <c r="L41" s="459"/>
      <c r="M41" s="461"/>
    </row>
    <row r="42" s="366" customFormat="1" ht="23.25" customHeight="1" spans="1:13">
      <c r="A42" s="431" t="s">
        <v>302</v>
      </c>
      <c r="B42" s="431" t="s">
        <v>111</v>
      </c>
      <c r="C42" s="426" t="s">
        <v>164</v>
      </c>
      <c r="D42" s="432">
        <f t="shared" si="5"/>
        <v>73094</v>
      </c>
      <c r="E42" s="432">
        <f t="shared" si="6"/>
        <v>0</v>
      </c>
      <c r="F42" s="432"/>
      <c r="G42" s="432"/>
      <c r="H42" s="432"/>
      <c r="I42" s="432"/>
      <c r="J42" s="432">
        <f t="shared" si="9"/>
        <v>73094</v>
      </c>
      <c r="K42" s="432">
        <f t="shared" si="13"/>
        <v>73094</v>
      </c>
      <c r="L42" s="459"/>
      <c r="M42" s="461"/>
    </row>
    <row r="43" s="366" customFormat="1" ht="23.25" customHeight="1" spans="1:13">
      <c r="A43" s="431" t="s">
        <v>303</v>
      </c>
      <c r="B43" s="431" t="s">
        <v>111</v>
      </c>
      <c r="C43" s="426" t="s">
        <v>166</v>
      </c>
      <c r="D43" s="432">
        <f t="shared" si="5"/>
        <v>73094</v>
      </c>
      <c r="E43" s="432">
        <f t="shared" si="6"/>
        <v>0</v>
      </c>
      <c r="F43" s="432"/>
      <c r="G43" s="432"/>
      <c r="H43" s="432"/>
      <c r="I43" s="432"/>
      <c r="J43" s="432">
        <f t="shared" si="9"/>
        <v>73094</v>
      </c>
      <c r="K43" s="432">
        <v>73094</v>
      </c>
      <c r="L43" s="459"/>
      <c r="M43" s="461"/>
    </row>
    <row r="44" s="366" customFormat="1" ht="23.25" customHeight="1" spans="1:13">
      <c r="A44" s="431" t="s">
        <v>295</v>
      </c>
      <c r="B44" s="431" t="s">
        <v>111</v>
      </c>
      <c r="C44" s="426" t="s">
        <v>173</v>
      </c>
      <c r="D44" s="432">
        <f t="shared" si="5"/>
        <v>34263</v>
      </c>
      <c r="E44" s="432">
        <f t="shared" si="6"/>
        <v>0</v>
      </c>
      <c r="F44" s="432"/>
      <c r="G44" s="432"/>
      <c r="H44" s="432"/>
      <c r="I44" s="432"/>
      <c r="J44" s="432">
        <f t="shared" si="9"/>
        <v>34263</v>
      </c>
      <c r="K44" s="432">
        <f t="shared" si="13"/>
        <v>34263</v>
      </c>
      <c r="L44" s="459"/>
      <c r="M44" s="461"/>
    </row>
    <row r="45" s="366" customFormat="1" ht="23.25" customHeight="1" spans="1:13">
      <c r="A45" s="431" t="s">
        <v>296</v>
      </c>
      <c r="B45" s="431" t="s">
        <v>111</v>
      </c>
      <c r="C45" s="426" t="s">
        <v>175</v>
      </c>
      <c r="D45" s="432">
        <f t="shared" si="5"/>
        <v>34263</v>
      </c>
      <c r="E45" s="432">
        <f t="shared" si="6"/>
        <v>0</v>
      </c>
      <c r="F45" s="432"/>
      <c r="G45" s="432"/>
      <c r="H45" s="432"/>
      <c r="I45" s="432"/>
      <c r="J45" s="432">
        <f t="shared" si="9"/>
        <v>34263</v>
      </c>
      <c r="K45" s="432">
        <f t="shared" si="13"/>
        <v>34263</v>
      </c>
      <c r="L45" s="459"/>
      <c r="M45" s="461"/>
    </row>
    <row r="46" s="366" customFormat="1" ht="23.25" customHeight="1" spans="1:13">
      <c r="A46" s="431" t="s">
        <v>297</v>
      </c>
      <c r="B46" s="431" t="s">
        <v>111</v>
      </c>
      <c r="C46" s="426" t="s">
        <v>176</v>
      </c>
      <c r="D46" s="432">
        <f t="shared" si="5"/>
        <v>34263</v>
      </c>
      <c r="E46" s="432">
        <f t="shared" si="6"/>
        <v>0</v>
      </c>
      <c r="F46" s="432"/>
      <c r="G46" s="432"/>
      <c r="H46" s="432"/>
      <c r="I46" s="432"/>
      <c r="J46" s="432">
        <f t="shared" si="9"/>
        <v>34263</v>
      </c>
      <c r="K46" s="432">
        <v>34263</v>
      </c>
      <c r="L46" s="459"/>
      <c r="M46" s="461"/>
    </row>
    <row r="47" s="366" customFormat="1" ht="23.25" customHeight="1" spans="1:13">
      <c r="A47" s="431" t="s">
        <v>298</v>
      </c>
      <c r="B47" s="431" t="s">
        <v>111</v>
      </c>
      <c r="C47" s="433" t="s">
        <v>177</v>
      </c>
      <c r="D47" s="432">
        <f t="shared" si="5"/>
        <v>166000</v>
      </c>
      <c r="E47" s="432">
        <f t="shared" si="6"/>
        <v>0</v>
      </c>
      <c r="F47" s="432">
        <f t="shared" ref="F47:I47" si="14">F48</f>
        <v>0</v>
      </c>
      <c r="G47" s="432">
        <f t="shared" si="14"/>
        <v>0</v>
      </c>
      <c r="H47" s="432">
        <f t="shared" si="14"/>
        <v>0</v>
      </c>
      <c r="I47" s="432">
        <f t="shared" si="14"/>
        <v>0</v>
      </c>
      <c r="J47" s="432">
        <f t="shared" si="9"/>
        <v>166000</v>
      </c>
      <c r="K47" s="432">
        <f>K48</f>
        <v>166000</v>
      </c>
      <c r="L47" s="459"/>
      <c r="M47" s="461"/>
    </row>
    <row r="48" s="366" customFormat="1" ht="23.25" customHeight="1" spans="1:13">
      <c r="A48" s="422" t="s">
        <v>307</v>
      </c>
      <c r="B48" s="431" t="s">
        <v>111</v>
      </c>
      <c r="C48" s="433" t="s">
        <v>179</v>
      </c>
      <c r="D48" s="432">
        <f t="shared" si="5"/>
        <v>166000</v>
      </c>
      <c r="E48" s="432">
        <f t="shared" si="6"/>
        <v>0</v>
      </c>
      <c r="F48" s="432">
        <f t="shared" ref="F48:I48" si="15">F49</f>
        <v>0</v>
      </c>
      <c r="G48" s="432">
        <f t="shared" si="15"/>
        <v>0</v>
      </c>
      <c r="H48" s="432">
        <f t="shared" si="15"/>
        <v>0</v>
      </c>
      <c r="I48" s="432">
        <f t="shared" si="15"/>
        <v>0</v>
      </c>
      <c r="J48" s="432">
        <f t="shared" si="9"/>
        <v>166000</v>
      </c>
      <c r="K48" s="432">
        <f>K49</f>
        <v>166000</v>
      </c>
      <c r="L48" s="459"/>
      <c r="M48" s="461"/>
    </row>
    <row r="49" s="366" customFormat="1" ht="23.25" customHeight="1" spans="1:13">
      <c r="A49" s="422" t="s">
        <v>148</v>
      </c>
      <c r="B49" s="431" t="s">
        <v>111</v>
      </c>
      <c r="C49" s="434" t="s">
        <v>181</v>
      </c>
      <c r="D49" s="432">
        <f t="shared" si="5"/>
        <v>166000</v>
      </c>
      <c r="E49" s="432">
        <f t="shared" si="6"/>
        <v>0</v>
      </c>
      <c r="F49" s="432">
        <v>0</v>
      </c>
      <c r="G49" s="432">
        <v>0</v>
      </c>
      <c r="H49" s="432">
        <v>0</v>
      </c>
      <c r="I49" s="432">
        <v>0</v>
      </c>
      <c r="J49" s="432">
        <f t="shared" si="9"/>
        <v>166000</v>
      </c>
      <c r="K49" s="432">
        <v>166000</v>
      </c>
      <c r="L49" s="459">
        <v>0</v>
      </c>
      <c r="M49" s="461"/>
    </row>
    <row r="50" s="410" customFormat="1" ht="23.25" customHeight="1" spans="1:13">
      <c r="A50" s="577"/>
      <c r="B50" s="429" t="s">
        <v>337</v>
      </c>
      <c r="C50" s="430" t="s">
        <v>114</v>
      </c>
      <c r="D50" s="486">
        <f t="shared" si="5"/>
        <v>3667665</v>
      </c>
      <c r="E50" s="486">
        <f t="shared" si="6"/>
        <v>3667665</v>
      </c>
      <c r="F50" s="486">
        <f t="shared" ref="F50:H50" si="16">F51+F57+F60+F63</f>
        <v>2499839</v>
      </c>
      <c r="G50" s="486">
        <f t="shared" si="16"/>
        <v>819002</v>
      </c>
      <c r="H50" s="486">
        <f t="shared" si="16"/>
        <v>284540</v>
      </c>
      <c r="I50" s="486">
        <f>I51+I60</f>
        <v>64284</v>
      </c>
      <c r="J50" s="486">
        <f t="shared" si="9"/>
        <v>0</v>
      </c>
      <c r="K50" s="486">
        <f>K62</f>
        <v>0</v>
      </c>
      <c r="L50" s="478">
        <f>L62</f>
        <v>0</v>
      </c>
      <c r="M50" s="463"/>
    </row>
    <row r="51" s="366" customFormat="1" ht="23.25" customHeight="1" spans="1:13">
      <c r="A51" s="431" t="s">
        <v>289</v>
      </c>
      <c r="B51" s="431" t="s">
        <v>337</v>
      </c>
      <c r="C51" s="426" t="s">
        <v>162</v>
      </c>
      <c r="D51" s="432">
        <f t="shared" si="5"/>
        <v>702929</v>
      </c>
      <c r="E51" s="432">
        <f t="shared" si="6"/>
        <v>702929</v>
      </c>
      <c r="F51" s="432"/>
      <c r="G51" s="432">
        <f>G52+G55</f>
        <v>641165</v>
      </c>
      <c r="H51" s="432"/>
      <c r="I51" s="432">
        <f>I55</f>
        <v>61764</v>
      </c>
      <c r="J51" s="432">
        <f t="shared" si="9"/>
        <v>0</v>
      </c>
      <c r="K51" s="432"/>
      <c r="L51" s="459"/>
      <c r="M51" s="461"/>
    </row>
    <row r="52" s="366" customFormat="1" ht="23.25" customHeight="1" spans="1:13">
      <c r="A52" s="431" t="s">
        <v>302</v>
      </c>
      <c r="B52" s="431" t="s">
        <v>337</v>
      </c>
      <c r="C52" s="426" t="s">
        <v>164</v>
      </c>
      <c r="D52" s="432">
        <f t="shared" si="5"/>
        <v>569079</v>
      </c>
      <c r="E52" s="432">
        <f t="shared" si="6"/>
        <v>569079</v>
      </c>
      <c r="F52" s="432"/>
      <c r="G52" s="432">
        <f>G53+G54</f>
        <v>569079</v>
      </c>
      <c r="H52" s="432"/>
      <c r="I52" s="432"/>
      <c r="J52" s="432">
        <f t="shared" si="9"/>
        <v>0</v>
      </c>
      <c r="K52" s="432"/>
      <c r="L52" s="459"/>
      <c r="M52" s="461"/>
    </row>
    <row r="53" s="366" customFormat="1" ht="23.25" customHeight="1" spans="1:13">
      <c r="A53" s="431" t="s">
        <v>303</v>
      </c>
      <c r="B53" s="431" t="s">
        <v>337</v>
      </c>
      <c r="C53" s="426" t="s">
        <v>166</v>
      </c>
      <c r="D53" s="432">
        <f t="shared" si="5"/>
        <v>379386</v>
      </c>
      <c r="E53" s="432">
        <f t="shared" si="6"/>
        <v>379386</v>
      </c>
      <c r="F53" s="432"/>
      <c r="G53" s="432">
        <v>379386</v>
      </c>
      <c r="H53" s="432"/>
      <c r="I53" s="432"/>
      <c r="J53" s="432">
        <f t="shared" si="9"/>
        <v>0</v>
      </c>
      <c r="K53" s="432"/>
      <c r="L53" s="459"/>
      <c r="M53" s="461"/>
    </row>
    <row r="54" s="366" customFormat="1" ht="23.25" customHeight="1" spans="1:13">
      <c r="A54" s="431" t="s">
        <v>304</v>
      </c>
      <c r="B54" s="431" t="s">
        <v>337</v>
      </c>
      <c r="C54" s="426" t="s">
        <v>168</v>
      </c>
      <c r="D54" s="432">
        <f t="shared" si="5"/>
        <v>189693</v>
      </c>
      <c r="E54" s="432">
        <f t="shared" si="6"/>
        <v>189693</v>
      </c>
      <c r="F54" s="432"/>
      <c r="G54" s="432">
        <v>189693</v>
      </c>
      <c r="H54" s="432"/>
      <c r="I54" s="432"/>
      <c r="J54" s="432">
        <f t="shared" si="9"/>
        <v>0</v>
      </c>
      <c r="K54" s="432"/>
      <c r="L54" s="459"/>
      <c r="M54" s="461"/>
    </row>
    <row r="55" s="366" customFormat="1" ht="23.25" customHeight="1" spans="1:13">
      <c r="A55" s="431" t="s">
        <v>305</v>
      </c>
      <c r="B55" s="431" t="s">
        <v>337</v>
      </c>
      <c r="C55" s="426" t="s">
        <v>169</v>
      </c>
      <c r="D55" s="432">
        <f t="shared" si="5"/>
        <v>133850</v>
      </c>
      <c r="E55" s="432">
        <f t="shared" si="6"/>
        <v>133850</v>
      </c>
      <c r="F55" s="432"/>
      <c r="G55" s="432">
        <f t="shared" ref="G55:G58" si="17">G56</f>
        <v>72086</v>
      </c>
      <c r="H55" s="432"/>
      <c r="I55" s="432">
        <v>61764</v>
      </c>
      <c r="J55" s="432">
        <f t="shared" si="9"/>
        <v>0</v>
      </c>
      <c r="K55" s="432"/>
      <c r="L55" s="459"/>
      <c r="M55" s="461"/>
    </row>
    <row r="56" s="366" customFormat="1" ht="23.25" customHeight="1" spans="1:13">
      <c r="A56" s="431" t="s">
        <v>306</v>
      </c>
      <c r="B56" s="431" t="s">
        <v>337</v>
      </c>
      <c r="C56" s="426" t="s">
        <v>171</v>
      </c>
      <c r="D56" s="432">
        <f t="shared" si="5"/>
        <v>133850</v>
      </c>
      <c r="E56" s="432">
        <f t="shared" si="6"/>
        <v>133850</v>
      </c>
      <c r="F56" s="432"/>
      <c r="G56" s="432">
        <f>23712+16598+31776</f>
        <v>72086</v>
      </c>
      <c r="H56" s="432"/>
      <c r="I56" s="432">
        <v>61764</v>
      </c>
      <c r="J56" s="432">
        <f t="shared" si="9"/>
        <v>0</v>
      </c>
      <c r="K56" s="432"/>
      <c r="L56" s="459"/>
      <c r="M56" s="461"/>
    </row>
    <row r="57" s="547" customFormat="1" ht="23.25" customHeight="1" spans="1:13">
      <c r="A57" s="431" t="s">
        <v>295</v>
      </c>
      <c r="B57" s="431" t="s">
        <v>337</v>
      </c>
      <c r="C57" s="426" t="s">
        <v>173</v>
      </c>
      <c r="D57" s="432">
        <f t="shared" si="5"/>
        <v>177837</v>
      </c>
      <c r="E57" s="432">
        <f t="shared" si="6"/>
        <v>177837</v>
      </c>
      <c r="F57" s="432"/>
      <c r="G57" s="432">
        <f t="shared" si="17"/>
        <v>177837</v>
      </c>
      <c r="H57" s="432"/>
      <c r="I57" s="432"/>
      <c r="J57" s="432">
        <f t="shared" si="9"/>
        <v>0</v>
      </c>
      <c r="K57" s="432"/>
      <c r="L57" s="459"/>
      <c r="M57" s="579"/>
    </row>
    <row r="58" s="547" customFormat="1" ht="23.25" customHeight="1" spans="1:13">
      <c r="A58" s="431" t="s">
        <v>296</v>
      </c>
      <c r="B58" s="431" t="s">
        <v>337</v>
      </c>
      <c r="C58" s="426" t="s">
        <v>175</v>
      </c>
      <c r="D58" s="432">
        <f t="shared" si="5"/>
        <v>177837</v>
      </c>
      <c r="E58" s="432">
        <f t="shared" si="6"/>
        <v>177837</v>
      </c>
      <c r="F58" s="432"/>
      <c r="G58" s="432">
        <f t="shared" si="17"/>
        <v>177837</v>
      </c>
      <c r="H58" s="432"/>
      <c r="I58" s="432"/>
      <c r="J58" s="432">
        <f t="shared" si="9"/>
        <v>0</v>
      </c>
      <c r="K58" s="432"/>
      <c r="L58" s="459"/>
      <c r="M58" s="579"/>
    </row>
    <row r="59" s="547" customFormat="1" ht="23.25" customHeight="1" spans="1:13">
      <c r="A59" s="431" t="s">
        <v>297</v>
      </c>
      <c r="B59" s="431" t="s">
        <v>337</v>
      </c>
      <c r="C59" s="426" t="s">
        <v>176</v>
      </c>
      <c r="D59" s="432">
        <f t="shared" si="5"/>
        <v>177837</v>
      </c>
      <c r="E59" s="432">
        <f t="shared" si="6"/>
        <v>177837</v>
      </c>
      <c r="F59" s="432"/>
      <c r="G59" s="432">
        <v>177837</v>
      </c>
      <c r="H59" s="432"/>
      <c r="I59" s="432"/>
      <c r="J59" s="432">
        <f t="shared" si="9"/>
        <v>0</v>
      </c>
      <c r="K59" s="432"/>
      <c r="L59" s="459"/>
      <c r="M59" s="579"/>
    </row>
    <row r="60" s="366" customFormat="1" ht="23.25" customHeight="1" spans="1:13">
      <c r="A60" s="431" t="s">
        <v>298</v>
      </c>
      <c r="B60" s="431" t="s">
        <v>337</v>
      </c>
      <c r="C60" s="436" t="s">
        <v>177</v>
      </c>
      <c r="D60" s="432">
        <f t="shared" ref="D60:I60" si="18">D61</f>
        <v>2502359</v>
      </c>
      <c r="E60" s="432">
        <f t="shared" si="18"/>
        <v>2502359</v>
      </c>
      <c r="F60" s="432">
        <f t="shared" si="18"/>
        <v>2499839</v>
      </c>
      <c r="G60" s="432">
        <f t="shared" si="18"/>
        <v>0</v>
      </c>
      <c r="H60" s="432">
        <f t="shared" si="18"/>
        <v>0</v>
      </c>
      <c r="I60" s="432">
        <f t="shared" si="18"/>
        <v>2520</v>
      </c>
      <c r="J60" s="432">
        <f t="shared" si="9"/>
        <v>0</v>
      </c>
      <c r="K60" s="432">
        <f>K61</f>
        <v>0</v>
      </c>
      <c r="L60" s="459"/>
      <c r="M60" s="461"/>
    </row>
    <row r="61" s="366" customFormat="1" ht="23.25" customHeight="1" spans="1:13">
      <c r="A61" s="422" t="s">
        <v>307</v>
      </c>
      <c r="B61" s="431" t="s">
        <v>337</v>
      </c>
      <c r="C61" s="436" t="s">
        <v>179</v>
      </c>
      <c r="D61" s="432">
        <f t="shared" ref="D61:I61" si="19">D62</f>
        <v>2502359</v>
      </c>
      <c r="E61" s="432">
        <f t="shared" si="19"/>
        <v>2502359</v>
      </c>
      <c r="F61" s="432">
        <f t="shared" si="19"/>
        <v>2499839</v>
      </c>
      <c r="G61" s="432">
        <f t="shared" si="19"/>
        <v>0</v>
      </c>
      <c r="H61" s="432">
        <f t="shared" si="19"/>
        <v>0</v>
      </c>
      <c r="I61" s="432">
        <f t="shared" si="19"/>
        <v>2520</v>
      </c>
      <c r="J61" s="432">
        <f t="shared" si="9"/>
        <v>0</v>
      </c>
      <c r="K61" s="432">
        <f>K62</f>
        <v>0</v>
      </c>
      <c r="L61" s="459"/>
      <c r="M61" s="461"/>
    </row>
    <row r="62" s="366" customFormat="1" ht="23.25" customHeight="1" spans="1:13">
      <c r="A62" s="422" t="s">
        <v>148</v>
      </c>
      <c r="B62" s="431" t="s">
        <v>337</v>
      </c>
      <c r="C62" s="444" t="s">
        <v>181</v>
      </c>
      <c r="D62" s="432">
        <f t="shared" ref="D62:D65" si="20">E62+J62</f>
        <v>2502359</v>
      </c>
      <c r="E62" s="432">
        <f t="shared" ref="E62:E65" si="21">SUM(F62:I62)</f>
        <v>2502359</v>
      </c>
      <c r="F62" s="432">
        <v>2499839</v>
      </c>
      <c r="G62" s="424"/>
      <c r="H62" s="432"/>
      <c r="I62" s="424">
        <v>2520</v>
      </c>
      <c r="J62" s="432">
        <f t="shared" si="9"/>
        <v>0</v>
      </c>
      <c r="K62" s="432">
        <v>0</v>
      </c>
      <c r="L62" s="459">
        <v>0</v>
      </c>
      <c r="M62" s="461"/>
    </row>
    <row r="63" s="366" customFormat="1" ht="23.25" customHeight="1" spans="1:13">
      <c r="A63" s="431" t="s">
        <v>308</v>
      </c>
      <c r="B63" s="431" t="s">
        <v>337</v>
      </c>
      <c r="C63" s="426" t="s">
        <v>188</v>
      </c>
      <c r="D63" s="432">
        <f t="shared" si="20"/>
        <v>284540</v>
      </c>
      <c r="E63" s="432">
        <f t="shared" si="21"/>
        <v>284540</v>
      </c>
      <c r="F63" s="432"/>
      <c r="G63" s="432"/>
      <c r="H63" s="432">
        <f>H64</f>
        <v>284540</v>
      </c>
      <c r="I63" s="432"/>
      <c r="J63" s="432">
        <f t="shared" si="9"/>
        <v>0</v>
      </c>
      <c r="K63" s="432"/>
      <c r="L63" s="459"/>
      <c r="M63" s="461"/>
    </row>
    <row r="64" s="366" customFormat="1" ht="23.25" customHeight="1" spans="1:13">
      <c r="A64" s="422" t="s">
        <v>309</v>
      </c>
      <c r="B64" s="431" t="s">
        <v>337</v>
      </c>
      <c r="C64" s="426" t="s">
        <v>189</v>
      </c>
      <c r="D64" s="432">
        <f t="shared" si="20"/>
        <v>284540</v>
      </c>
      <c r="E64" s="432">
        <f t="shared" si="21"/>
        <v>284540</v>
      </c>
      <c r="F64" s="432"/>
      <c r="G64" s="432"/>
      <c r="H64" s="432">
        <f>H65</f>
        <v>284540</v>
      </c>
      <c r="I64" s="432"/>
      <c r="J64" s="432">
        <f t="shared" si="9"/>
        <v>0</v>
      </c>
      <c r="K64" s="432"/>
      <c r="L64" s="459"/>
      <c r="M64" s="461"/>
    </row>
    <row r="65" s="366" customFormat="1" ht="23.25" customHeight="1" spans="1:13">
      <c r="A65" s="422" t="s">
        <v>310</v>
      </c>
      <c r="B65" s="431" t="s">
        <v>337</v>
      </c>
      <c r="C65" s="426" t="s">
        <v>190</v>
      </c>
      <c r="D65" s="432">
        <f t="shared" si="20"/>
        <v>284540</v>
      </c>
      <c r="E65" s="432">
        <f t="shared" si="21"/>
        <v>284540</v>
      </c>
      <c r="F65" s="432"/>
      <c r="G65" s="432"/>
      <c r="H65" s="432">
        <v>284540</v>
      </c>
      <c r="I65" s="432"/>
      <c r="J65" s="432">
        <f t="shared" si="9"/>
        <v>0</v>
      </c>
      <c r="K65" s="432"/>
      <c r="L65" s="459"/>
      <c r="M65" s="461"/>
    </row>
    <row r="66" s="410" customFormat="1" ht="21" customHeight="1" spans="1:13">
      <c r="A66" s="445"/>
      <c r="B66" s="415" t="s">
        <v>115</v>
      </c>
      <c r="C66" s="380" t="s">
        <v>284</v>
      </c>
      <c r="D66" s="452">
        <v>1713655</v>
      </c>
      <c r="E66" s="456"/>
      <c r="F66" s="456"/>
      <c r="G66" s="456"/>
      <c r="H66" s="456"/>
      <c r="I66" s="456"/>
      <c r="J66" s="452">
        <v>1713655</v>
      </c>
      <c r="K66" s="452">
        <v>1713655</v>
      </c>
      <c r="L66" s="418"/>
      <c r="M66" s="463"/>
    </row>
    <row r="67" s="366" customFormat="1" ht="21" customHeight="1" spans="1:13">
      <c r="A67" s="422" t="s">
        <v>289</v>
      </c>
      <c r="B67" s="379"/>
      <c r="C67" s="423" t="s">
        <v>128</v>
      </c>
      <c r="D67" s="448">
        <v>308884</v>
      </c>
      <c r="E67" s="539"/>
      <c r="F67" s="539"/>
      <c r="G67" s="539"/>
      <c r="H67" s="539"/>
      <c r="I67" s="539"/>
      <c r="J67" s="448">
        <v>308884</v>
      </c>
      <c r="K67" s="448">
        <v>308884</v>
      </c>
      <c r="L67" s="449"/>
      <c r="M67" s="461"/>
    </row>
    <row r="68" s="366" customFormat="1" ht="21" customHeight="1" spans="1:13">
      <c r="A68" s="422" t="s">
        <v>302</v>
      </c>
      <c r="B68" s="379"/>
      <c r="C68" s="423" t="s">
        <v>129</v>
      </c>
      <c r="D68" s="448">
        <v>264551</v>
      </c>
      <c r="E68" s="539"/>
      <c r="F68" s="539"/>
      <c r="G68" s="539"/>
      <c r="H68" s="539"/>
      <c r="I68" s="539"/>
      <c r="J68" s="448">
        <v>264551</v>
      </c>
      <c r="K68" s="448">
        <v>264551</v>
      </c>
      <c r="L68" s="449"/>
      <c r="M68" s="461"/>
    </row>
    <row r="69" s="366" customFormat="1" ht="21" customHeight="1" spans="1:13">
      <c r="A69" s="422" t="s">
        <v>303</v>
      </c>
      <c r="B69" s="379"/>
      <c r="C69" s="423" t="s">
        <v>131</v>
      </c>
      <c r="D69" s="448">
        <v>176367</v>
      </c>
      <c r="E69" s="539"/>
      <c r="F69" s="539"/>
      <c r="G69" s="539"/>
      <c r="H69" s="539"/>
      <c r="I69" s="539"/>
      <c r="J69" s="448">
        <v>176367</v>
      </c>
      <c r="K69" s="448">
        <v>176367</v>
      </c>
      <c r="L69" s="449"/>
      <c r="M69" s="461"/>
    </row>
    <row r="70" s="366" customFormat="1" ht="21" customHeight="1" spans="1:13">
      <c r="A70" s="422" t="s">
        <v>304</v>
      </c>
      <c r="B70" s="379"/>
      <c r="C70" s="423" t="s">
        <v>133</v>
      </c>
      <c r="D70" s="448">
        <v>88184</v>
      </c>
      <c r="E70" s="539"/>
      <c r="F70" s="539"/>
      <c r="G70" s="539"/>
      <c r="H70" s="539"/>
      <c r="I70" s="539"/>
      <c r="J70" s="448">
        <v>88184</v>
      </c>
      <c r="K70" s="448">
        <v>88184</v>
      </c>
      <c r="L70" s="449"/>
      <c r="M70" s="461"/>
    </row>
    <row r="71" s="366" customFormat="1" ht="21" customHeight="1" spans="1:13">
      <c r="A71" s="422" t="s">
        <v>305</v>
      </c>
      <c r="B71" s="460"/>
      <c r="C71" s="423" t="s">
        <v>135</v>
      </c>
      <c r="D71" s="432">
        <v>44333</v>
      </c>
      <c r="E71" s="539"/>
      <c r="F71" s="539"/>
      <c r="G71" s="539"/>
      <c r="H71" s="539"/>
      <c r="I71" s="539"/>
      <c r="J71" s="432">
        <v>44333</v>
      </c>
      <c r="K71" s="432">
        <v>44333</v>
      </c>
      <c r="L71" s="449"/>
      <c r="M71" s="461"/>
    </row>
    <row r="72" s="366" customFormat="1" ht="21" customHeight="1" spans="1:13">
      <c r="A72" s="422" t="s">
        <v>306</v>
      </c>
      <c r="B72" s="460"/>
      <c r="C72" s="423" t="s">
        <v>137</v>
      </c>
      <c r="D72" s="432">
        <v>44333</v>
      </c>
      <c r="E72" s="539"/>
      <c r="F72" s="539"/>
      <c r="G72" s="539"/>
      <c r="H72" s="539"/>
      <c r="I72" s="539"/>
      <c r="J72" s="432">
        <v>44333</v>
      </c>
      <c r="K72" s="432">
        <v>44333</v>
      </c>
      <c r="L72" s="449"/>
      <c r="M72" s="461"/>
    </row>
    <row r="73" s="366" customFormat="1" ht="21" customHeight="1" spans="1:13">
      <c r="A73" s="422" t="s">
        <v>295</v>
      </c>
      <c r="B73" s="460"/>
      <c r="C73" s="423" t="s">
        <v>139</v>
      </c>
      <c r="D73" s="432">
        <v>82672</v>
      </c>
      <c r="E73" s="539"/>
      <c r="F73" s="539"/>
      <c r="G73" s="539"/>
      <c r="H73" s="539"/>
      <c r="I73" s="539"/>
      <c r="J73" s="432">
        <v>82672</v>
      </c>
      <c r="K73" s="432">
        <v>82672</v>
      </c>
      <c r="L73" s="449"/>
      <c r="M73" s="461"/>
    </row>
    <row r="74" s="366" customFormat="1" ht="21" customHeight="1" spans="1:13">
      <c r="A74" s="422" t="s">
        <v>296</v>
      </c>
      <c r="B74" s="460"/>
      <c r="C74" s="423" t="s">
        <v>141</v>
      </c>
      <c r="D74" s="432">
        <v>82672</v>
      </c>
      <c r="E74" s="539"/>
      <c r="F74" s="539"/>
      <c r="G74" s="539"/>
      <c r="H74" s="539"/>
      <c r="I74" s="539"/>
      <c r="J74" s="432">
        <v>82672</v>
      </c>
      <c r="K74" s="432">
        <v>82672</v>
      </c>
      <c r="L74" s="449"/>
      <c r="M74" s="461"/>
    </row>
    <row r="75" s="366" customFormat="1" ht="21" customHeight="1" spans="1:13">
      <c r="A75" s="422" t="s">
        <v>311</v>
      </c>
      <c r="B75" s="460"/>
      <c r="C75" s="423" t="s">
        <v>194</v>
      </c>
      <c r="D75" s="432">
        <v>82672</v>
      </c>
      <c r="E75" s="539"/>
      <c r="F75" s="539"/>
      <c r="G75" s="539"/>
      <c r="H75" s="539"/>
      <c r="I75" s="539"/>
      <c r="J75" s="432">
        <v>82672</v>
      </c>
      <c r="K75" s="432">
        <v>82672</v>
      </c>
      <c r="L75" s="449"/>
      <c r="M75" s="461"/>
    </row>
    <row r="76" s="366" customFormat="1" ht="21" customHeight="1" spans="1:13">
      <c r="A76" s="422" t="s">
        <v>298</v>
      </c>
      <c r="B76" s="460"/>
      <c r="C76" s="423" t="s">
        <v>177</v>
      </c>
      <c r="D76" s="432">
        <v>1189823</v>
      </c>
      <c r="E76" s="539"/>
      <c r="F76" s="539"/>
      <c r="G76" s="539"/>
      <c r="H76" s="539"/>
      <c r="I76" s="539"/>
      <c r="J76" s="432">
        <v>1189823</v>
      </c>
      <c r="K76" s="432">
        <v>1189823</v>
      </c>
      <c r="L76" s="449"/>
      <c r="M76" s="461"/>
    </row>
    <row r="77" s="366" customFormat="1" ht="21" customHeight="1" spans="1:13">
      <c r="A77" s="422" t="s">
        <v>307</v>
      </c>
      <c r="B77" s="460"/>
      <c r="C77" s="423" t="s">
        <v>179</v>
      </c>
      <c r="D77" s="432">
        <v>1189823</v>
      </c>
      <c r="E77" s="432"/>
      <c r="F77" s="432"/>
      <c r="G77" s="432"/>
      <c r="H77" s="432"/>
      <c r="I77" s="432"/>
      <c r="J77" s="432">
        <v>1189823</v>
      </c>
      <c r="K77" s="432">
        <v>1189823</v>
      </c>
      <c r="L77" s="450"/>
      <c r="M77" s="461"/>
    </row>
    <row r="78" s="366" customFormat="1" ht="21" customHeight="1" spans="1:13">
      <c r="A78" s="422" t="s">
        <v>312</v>
      </c>
      <c r="B78" s="460"/>
      <c r="C78" s="423" t="s">
        <v>198</v>
      </c>
      <c r="D78" s="432">
        <v>1189823</v>
      </c>
      <c r="E78" s="432"/>
      <c r="F78" s="432"/>
      <c r="G78" s="432"/>
      <c r="H78" s="432"/>
      <c r="I78" s="432"/>
      <c r="J78" s="432">
        <v>1189823</v>
      </c>
      <c r="K78" s="432">
        <v>1189823</v>
      </c>
      <c r="L78" s="450"/>
      <c r="M78" s="461"/>
    </row>
    <row r="79" s="366" customFormat="1" ht="21" customHeight="1" spans="1:13">
      <c r="A79" s="422" t="s">
        <v>308</v>
      </c>
      <c r="B79" s="460"/>
      <c r="C79" s="423" t="s">
        <v>157</v>
      </c>
      <c r="D79" s="432">
        <v>132276</v>
      </c>
      <c r="E79" s="432"/>
      <c r="F79" s="432"/>
      <c r="G79" s="432"/>
      <c r="H79" s="432"/>
      <c r="I79" s="432"/>
      <c r="J79" s="432">
        <v>132276</v>
      </c>
      <c r="K79" s="432">
        <v>132276</v>
      </c>
      <c r="L79" s="450"/>
      <c r="M79" s="461"/>
    </row>
    <row r="80" s="366" customFormat="1" ht="21" customHeight="1" spans="1:13">
      <c r="A80" s="422" t="s">
        <v>309</v>
      </c>
      <c r="B80" s="460"/>
      <c r="C80" s="423" t="s">
        <v>159</v>
      </c>
      <c r="D80" s="432">
        <v>132276</v>
      </c>
      <c r="E80" s="432"/>
      <c r="F80" s="432"/>
      <c r="G80" s="432"/>
      <c r="H80" s="432"/>
      <c r="I80" s="432"/>
      <c r="J80" s="432">
        <v>132276</v>
      </c>
      <c r="K80" s="432">
        <v>132276</v>
      </c>
      <c r="L80" s="450"/>
      <c r="M80" s="461"/>
    </row>
    <row r="81" s="366" customFormat="1" ht="21" customHeight="1" spans="1:13">
      <c r="A81" s="422" t="s">
        <v>310</v>
      </c>
      <c r="B81" s="460"/>
      <c r="C81" s="423" t="s">
        <v>161</v>
      </c>
      <c r="D81" s="432">
        <v>132276</v>
      </c>
      <c r="E81" s="432"/>
      <c r="F81" s="432"/>
      <c r="G81" s="432"/>
      <c r="H81" s="432"/>
      <c r="I81" s="432"/>
      <c r="J81" s="432">
        <v>132276</v>
      </c>
      <c r="K81" s="432">
        <v>132276</v>
      </c>
      <c r="L81" s="450"/>
      <c r="M81" s="461"/>
    </row>
    <row r="82" s="366" customFormat="1" ht="21" customHeight="1" spans="1:13">
      <c r="A82" s="458"/>
      <c r="B82" s="422" t="s">
        <v>117</v>
      </c>
      <c r="C82" s="380" t="s">
        <v>205</v>
      </c>
      <c r="D82" s="452">
        <v>1262549.44</v>
      </c>
      <c r="E82" s="414">
        <v>1262549.44</v>
      </c>
      <c r="F82" s="414">
        <v>856157</v>
      </c>
      <c r="G82" s="414">
        <v>286249</v>
      </c>
      <c r="H82" s="414">
        <v>97597.44</v>
      </c>
      <c r="I82" s="414">
        <v>22546</v>
      </c>
      <c r="J82" s="418"/>
      <c r="K82" s="418"/>
      <c r="L82" s="418"/>
      <c r="M82" s="461"/>
    </row>
    <row r="83" s="366" customFormat="1" ht="21" customHeight="1" spans="1:13">
      <c r="A83" s="422" t="s">
        <v>289</v>
      </c>
      <c r="B83" s="422" t="s">
        <v>117</v>
      </c>
      <c r="C83" s="423" t="s">
        <v>128</v>
      </c>
      <c r="D83" s="432">
        <v>203328</v>
      </c>
      <c r="E83" s="432">
        <v>203328</v>
      </c>
      <c r="F83" s="518"/>
      <c r="G83" s="432">
        <v>203328</v>
      </c>
      <c r="H83" s="518"/>
      <c r="I83" s="518"/>
      <c r="J83" s="418"/>
      <c r="K83" s="418"/>
      <c r="L83" s="418"/>
      <c r="M83" s="461"/>
    </row>
    <row r="84" s="366" customFormat="1" ht="21" customHeight="1" spans="1:13">
      <c r="A84" s="422" t="s">
        <v>302</v>
      </c>
      <c r="B84" s="422" t="s">
        <v>117</v>
      </c>
      <c r="C84" s="423" t="s">
        <v>129</v>
      </c>
      <c r="D84" s="432">
        <v>195194.88</v>
      </c>
      <c r="E84" s="432">
        <v>195194.88</v>
      </c>
      <c r="F84" s="424"/>
      <c r="G84" s="432">
        <v>195194.88</v>
      </c>
      <c r="H84" s="424"/>
      <c r="I84" s="424"/>
      <c r="J84" s="424"/>
      <c r="K84" s="424"/>
      <c r="L84" s="424"/>
      <c r="M84" s="461"/>
    </row>
    <row r="85" s="366" customFormat="1" ht="21" customHeight="1" spans="1:13">
      <c r="A85" s="422" t="s">
        <v>303</v>
      </c>
      <c r="B85" s="422" t="s">
        <v>117</v>
      </c>
      <c r="C85" s="423" t="s">
        <v>131</v>
      </c>
      <c r="D85" s="432">
        <v>130129.92</v>
      </c>
      <c r="E85" s="432">
        <v>130129.92</v>
      </c>
      <c r="F85" s="424"/>
      <c r="G85" s="432">
        <v>130129.92</v>
      </c>
      <c r="H85" s="424"/>
      <c r="I85" s="424"/>
      <c r="J85" s="424"/>
      <c r="K85" s="424"/>
      <c r="L85" s="424"/>
      <c r="M85" s="461"/>
    </row>
    <row r="86" s="366" customFormat="1" ht="21" customHeight="1" spans="1:13">
      <c r="A86" s="422" t="s">
        <v>304</v>
      </c>
      <c r="B86" s="422" t="s">
        <v>117</v>
      </c>
      <c r="C86" s="423" t="s">
        <v>133</v>
      </c>
      <c r="D86" s="432">
        <v>65064.96</v>
      </c>
      <c r="E86" s="432">
        <v>65064.96</v>
      </c>
      <c r="F86" s="424"/>
      <c r="G86" s="432">
        <v>65064.96</v>
      </c>
      <c r="H86" s="424"/>
      <c r="I86" s="424"/>
      <c r="J86" s="424"/>
      <c r="K86" s="424"/>
      <c r="L86" s="424"/>
      <c r="M86" s="461"/>
    </row>
    <row r="87" s="366" customFormat="1" ht="21" customHeight="1" spans="1:13">
      <c r="A87" s="422" t="s">
        <v>305</v>
      </c>
      <c r="B87" s="422" t="s">
        <v>117</v>
      </c>
      <c r="C87" s="423" t="s">
        <v>135</v>
      </c>
      <c r="D87" s="432">
        <v>8133.12</v>
      </c>
      <c r="E87" s="432">
        <v>8133.12</v>
      </c>
      <c r="F87" s="424"/>
      <c r="G87" s="432">
        <v>8133.12</v>
      </c>
      <c r="H87" s="424"/>
      <c r="I87" s="424"/>
      <c r="J87" s="424"/>
      <c r="K87" s="424"/>
      <c r="L87" s="424"/>
      <c r="M87" s="461"/>
    </row>
    <row r="88" s="366" customFormat="1" ht="21" customHeight="1" spans="1:13">
      <c r="A88" s="422" t="s">
        <v>306</v>
      </c>
      <c r="B88" s="422" t="s">
        <v>117</v>
      </c>
      <c r="C88" s="423" t="s">
        <v>137</v>
      </c>
      <c r="D88" s="432">
        <v>8133.12</v>
      </c>
      <c r="E88" s="432">
        <v>8133.12</v>
      </c>
      <c r="F88" s="424"/>
      <c r="G88" s="432">
        <v>8133.12</v>
      </c>
      <c r="H88" s="424"/>
      <c r="I88" s="424"/>
      <c r="J88" s="424"/>
      <c r="K88" s="424"/>
      <c r="L88" s="424"/>
      <c r="M88" s="461"/>
    </row>
    <row r="89" s="366" customFormat="1" ht="21" customHeight="1" spans="1:13">
      <c r="A89" s="422" t="s">
        <v>295</v>
      </c>
      <c r="B89" s="422" t="s">
        <v>117</v>
      </c>
      <c r="C89" s="483" t="s">
        <v>139</v>
      </c>
      <c r="D89" s="448">
        <v>60998.4</v>
      </c>
      <c r="E89" s="432">
        <v>60998.4</v>
      </c>
      <c r="F89" s="424"/>
      <c r="G89" s="432">
        <v>60998.4</v>
      </c>
      <c r="H89" s="414"/>
      <c r="I89" s="414"/>
      <c r="J89" s="418"/>
      <c r="K89" s="418"/>
      <c r="L89" s="418"/>
      <c r="M89" s="461"/>
    </row>
    <row r="90" s="366" customFormat="1" ht="21" customHeight="1" spans="1:13">
      <c r="A90" s="422" t="s">
        <v>296</v>
      </c>
      <c r="B90" s="422" t="s">
        <v>117</v>
      </c>
      <c r="C90" s="423" t="s">
        <v>141</v>
      </c>
      <c r="D90" s="432">
        <v>60998.4</v>
      </c>
      <c r="E90" s="432">
        <v>60998.4</v>
      </c>
      <c r="F90" s="424"/>
      <c r="G90" s="432">
        <v>60998.4</v>
      </c>
      <c r="H90" s="518"/>
      <c r="I90" s="518"/>
      <c r="J90" s="418"/>
      <c r="K90" s="418"/>
      <c r="L90" s="418"/>
      <c r="M90" s="461"/>
    </row>
    <row r="91" s="366" customFormat="1" ht="21" customHeight="1" spans="1:13">
      <c r="A91" s="422" t="s">
        <v>297</v>
      </c>
      <c r="B91" s="422" t="s">
        <v>117</v>
      </c>
      <c r="C91" s="423" t="s">
        <v>143</v>
      </c>
      <c r="D91" s="432">
        <v>60998.4</v>
      </c>
      <c r="E91" s="432">
        <v>60998.4</v>
      </c>
      <c r="F91" s="424"/>
      <c r="G91" s="432">
        <v>60998.4</v>
      </c>
      <c r="H91" s="424"/>
      <c r="I91" s="424"/>
      <c r="J91" s="424"/>
      <c r="K91" s="424"/>
      <c r="L91" s="424"/>
      <c r="M91" s="461"/>
    </row>
    <row r="92" s="366" customFormat="1" ht="21" customHeight="1" spans="1:13">
      <c r="A92" s="422" t="s">
        <v>298</v>
      </c>
      <c r="B92" s="422" t="s">
        <v>117</v>
      </c>
      <c r="C92" s="423" t="s">
        <v>145</v>
      </c>
      <c r="D92" s="448">
        <v>900625.6</v>
      </c>
      <c r="E92" s="448">
        <v>900625.6</v>
      </c>
      <c r="F92" s="421">
        <v>856157</v>
      </c>
      <c r="G92" s="421">
        <v>21922.6</v>
      </c>
      <c r="H92" s="414"/>
      <c r="I92" s="421">
        <v>22546</v>
      </c>
      <c r="J92" s="424"/>
      <c r="K92" s="424"/>
      <c r="L92" s="424"/>
      <c r="M92" s="461"/>
    </row>
    <row r="93" s="366" customFormat="1" ht="21" customHeight="1" spans="1:13">
      <c r="A93" s="422" t="s">
        <v>307</v>
      </c>
      <c r="B93" s="422" t="s">
        <v>117</v>
      </c>
      <c r="C93" s="423" t="s">
        <v>147</v>
      </c>
      <c r="D93" s="448">
        <v>900625.6</v>
      </c>
      <c r="E93" s="448">
        <v>900625.6</v>
      </c>
      <c r="F93" s="421">
        <v>856157</v>
      </c>
      <c r="G93" s="421">
        <v>21922.6</v>
      </c>
      <c r="H93" s="414"/>
      <c r="I93" s="421">
        <v>22546</v>
      </c>
      <c r="J93" s="424"/>
      <c r="K93" s="424"/>
      <c r="L93" s="424"/>
      <c r="M93" s="461"/>
    </row>
    <row r="94" s="366" customFormat="1" ht="21" customHeight="1" spans="1:13">
      <c r="A94" s="458">
        <v>2130101</v>
      </c>
      <c r="B94" s="422" t="s">
        <v>117</v>
      </c>
      <c r="C94" s="483" t="s">
        <v>149</v>
      </c>
      <c r="D94" s="448">
        <v>900625.6</v>
      </c>
      <c r="E94" s="448">
        <v>900625.6</v>
      </c>
      <c r="F94" s="421">
        <v>856157</v>
      </c>
      <c r="G94" s="421">
        <v>21922.6</v>
      </c>
      <c r="H94" s="414"/>
      <c r="I94" s="421">
        <v>22546</v>
      </c>
      <c r="J94" s="418"/>
      <c r="K94" s="418"/>
      <c r="L94" s="418"/>
      <c r="M94" s="461"/>
    </row>
    <row r="95" s="366" customFormat="1" ht="21" customHeight="1" spans="1:13">
      <c r="A95" s="422" t="s">
        <v>308</v>
      </c>
      <c r="B95" s="422" t="s">
        <v>117</v>
      </c>
      <c r="C95" s="423" t="s">
        <v>157</v>
      </c>
      <c r="D95" s="432">
        <v>97597.44</v>
      </c>
      <c r="E95" s="432">
        <v>97597.44</v>
      </c>
      <c r="F95" s="424"/>
      <c r="G95" s="424"/>
      <c r="H95" s="432">
        <v>97597.44</v>
      </c>
      <c r="I95" s="424"/>
      <c r="J95" s="424"/>
      <c r="K95" s="424"/>
      <c r="L95" s="424"/>
      <c r="M95" s="461"/>
    </row>
    <row r="96" s="366" customFormat="1" ht="21" customHeight="1" spans="1:13">
      <c r="A96" s="422" t="s">
        <v>309</v>
      </c>
      <c r="B96" s="422" t="s">
        <v>117</v>
      </c>
      <c r="C96" s="423" t="s">
        <v>159</v>
      </c>
      <c r="D96" s="432">
        <v>97597.44</v>
      </c>
      <c r="E96" s="432">
        <v>97597.44</v>
      </c>
      <c r="F96" s="424"/>
      <c r="G96" s="424"/>
      <c r="H96" s="432">
        <v>97597.44</v>
      </c>
      <c r="I96" s="424"/>
      <c r="J96" s="424"/>
      <c r="K96" s="424"/>
      <c r="L96" s="424"/>
      <c r="M96" s="461"/>
    </row>
    <row r="97" s="366" customFormat="1" ht="21" customHeight="1" spans="1:13">
      <c r="A97" s="422" t="s">
        <v>310</v>
      </c>
      <c r="B97" s="422" t="s">
        <v>117</v>
      </c>
      <c r="C97" s="423" t="s">
        <v>161</v>
      </c>
      <c r="D97" s="432">
        <v>97597.44</v>
      </c>
      <c r="E97" s="432">
        <v>97597.44</v>
      </c>
      <c r="F97" s="424"/>
      <c r="G97" s="424"/>
      <c r="H97" s="432">
        <v>97597.44</v>
      </c>
      <c r="I97" s="424"/>
      <c r="J97" s="424"/>
      <c r="K97" s="424"/>
      <c r="L97" s="424"/>
      <c r="M97" s="461"/>
    </row>
    <row r="98" s="410" customFormat="1" ht="21" customHeight="1" spans="1:13">
      <c r="A98" s="451"/>
      <c r="B98" s="415" t="s">
        <v>119</v>
      </c>
      <c r="C98" s="380" t="s">
        <v>286</v>
      </c>
      <c r="D98" s="452">
        <v>474946</v>
      </c>
      <c r="E98" s="452"/>
      <c r="F98" s="452"/>
      <c r="G98" s="452"/>
      <c r="H98" s="452"/>
      <c r="I98" s="452"/>
      <c r="J98" s="452">
        <v>474946</v>
      </c>
      <c r="K98" s="452">
        <v>474946</v>
      </c>
      <c r="L98" s="452"/>
      <c r="M98" s="438"/>
    </row>
    <row r="99" s="366" customFormat="1" ht="21" customHeight="1" spans="1:13">
      <c r="A99" s="422" t="s">
        <v>298</v>
      </c>
      <c r="B99" s="415" t="s">
        <v>119</v>
      </c>
      <c r="C99" s="423" t="s">
        <v>145</v>
      </c>
      <c r="D99" s="448">
        <v>327222</v>
      </c>
      <c r="E99" s="448"/>
      <c r="F99" s="448"/>
      <c r="G99" s="448"/>
      <c r="H99" s="448"/>
      <c r="I99" s="448"/>
      <c r="J99" s="448">
        <v>327222</v>
      </c>
      <c r="K99" s="448">
        <v>327222</v>
      </c>
      <c r="L99" s="448"/>
      <c r="M99" s="461"/>
    </row>
    <row r="100" s="366" customFormat="1" ht="21" customHeight="1" spans="1:13">
      <c r="A100" s="422" t="s">
        <v>307</v>
      </c>
      <c r="B100" s="415" t="s">
        <v>119</v>
      </c>
      <c r="C100" s="423" t="s">
        <v>147</v>
      </c>
      <c r="D100" s="448">
        <v>376908</v>
      </c>
      <c r="E100" s="448"/>
      <c r="F100" s="448"/>
      <c r="G100" s="448"/>
      <c r="H100" s="448"/>
      <c r="I100" s="448"/>
      <c r="J100" s="448">
        <v>376908</v>
      </c>
      <c r="K100" s="448">
        <v>376908</v>
      </c>
      <c r="L100" s="448"/>
      <c r="M100" s="461"/>
    </row>
    <row r="101" s="366" customFormat="1" ht="21" customHeight="1" spans="1:13">
      <c r="A101" s="422" t="s">
        <v>148</v>
      </c>
      <c r="B101" s="415" t="s">
        <v>119</v>
      </c>
      <c r="C101" s="423" t="s">
        <v>149</v>
      </c>
      <c r="D101" s="448">
        <v>376909</v>
      </c>
      <c r="E101" s="448"/>
      <c r="F101" s="448"/>
      <c r="G101" s="448"/>
      <c r="H101" s="448"/>
      <c r="I101" s="448"/>
      <c r="J101" s="448">
        <v>376909</v>
      </c>
      <c r="K101" s="448">
        <v>376909</v>
      </c>
      <c r="L101" s="448"/>
      <c r="M101" s="461"/>
    </row>
    <row r="102" s="366" customFormat="1" ht="21" customHeight="1" spans="1:13">
      <c r="A102" s="422" t="s">
        <v>289</v>
      </c>
      <c r="B102" s="415" t="s">
        <v>119</v>
      </c>
      <c r="C102" s="423" t="s">
        <v>128</v>
      </c>
      <c r="D102" s="448">
        <v>87476</v>
      </c>
      <c r="E102" s="448"/>
      <c r="F102" s="448"/>
      <c r="G102" s="448"/>
      <c r="H102" s="448"/>
      <c r="I102" s="448"/>
      <c r="J102" s="448">
        <v>87476</v>
      </c>
      <c r="K102" s="448">
        <v>87476</v>
      </c>
      <c r="L102" s="448"/>
      <c r="M102" s="461"/>
    </row>
    <row r="103" s="366" customFormat="1" ht="21" customHeight="1" spans="1:13">
      <c r="A103" s="422" t="s">
        <v>302</v>
      </c>
      <c r="B103" s="415" t="s">
        <v>119</v>
      </c>
      <c r="C103" s="423" t="s">
        <v>129</v>
      </c>
      <c r="D103" s="448">
        <v>74151</v>
      </c>
      <c r="E103" s="448"/>
      <c r="F103" s="448"/>
      <c r="G103" s="448"/>
      <c r="H103" s="448"/>
      <c r="I103" s="448"/>
      <c r="J103" s="448">
        <v>74151</v>
      </c>
      <c r="K103" s="448">
        <v>74151</v>
      </c>
      <c r="L103" s="448"/>
      <c r="M103" s="461"/>
    </row>
    <row r="104" s="366" customFormat="1" ht="21" customHeight="1" spans="1:13">
      <c r="A104" s="422" t="s">
        <v>303</v>
      </c>
      <c r="B104" s="415" t="s">
        <v>119</v>
      </c>
      <c r="C104" s="423" t="s">
        <v>131</v>
      </c>
      <c r="D104" s="448">
        <v>49434</v>
      </c>
      <c r="E104" s="448"/>
      <c r="F104" s="448"/>
      <c r="G104" s="448"/>
      <c r="H104" s="448"/>
      <c r="I104" s="448"/>
      <c r="J104" s="448">
        <v>49434</v>
      </c>
      <c r="K104" s="448">
        <v>49434</v>
      </c>
      <c r="L104" s="448"/>
      <c r="M104" s="461"/>
    </row>
    <row r="105" s="366" customFormat="1" ht="21" customHeight="1" spans="1:13">
      <c r="A105" s="422" t="s">
        <v>304</v>
      </c>
      <c r="B105" s="415" t="s">
        <v>119</v>
      </c>
      <c r="C105" s="423" t="s">
        <v>133</v>
      </c>
      <c r="D105" s="448">
        <v>24717</v>
      </c>
      <c r="E105" s="448"/>
      <c r="F105" s="448"/>
      <c r="G105" s="448"/>
      <c r="H105" s="448"/>
      <c r="I105" s="448"/>
      <c r="J105" s="448">
        <v>24717</v>
      </c>
      <c r="K105" s="448">
        <v>24717</v>
      </c>
      <c r="L105" s="448"/>
      <c r="M105" s="461"/>
    </row>
    <row r="106" s="366" customFormat="1" ht="21" customHeight="1" spans="1:13">
      <c r="A106" s="422" t="s">
        <v>305</v>
      </c>
      <c r="B106" s="415" t="s">
        <v>119</v>
      </c>
      <c r="C106" s="423" t="s">
        <v>135</v>
      </c>
      <c r="D106" s="448">
        <v>13325</v>
      </c>
      <c r="E106" s="448"/>
      <c r="F106" s="448"/>
      <c r="G106" s="448"/>
      <c r="H106" s="448"/>
      <c r="I106" s="448"/>
      <c r="J106" s="448">
        <v>13325</v>
      </c>
      <c r="K106" s="448">
        <v>13325</v>
      </c>
      <c r="L106" s="448"/>
      <c r="M106" s="461"/>
    </row>
    <row r="107" s="366" customFormat="1" ht="21" customHeight="1" spans="1:13">
      <c r="A107" s="422" t="s">
        <v>306</v>
      </c>
      <c r="B107" s="415" t="s">
        <v>119</v>
      </c>
      <c r="C107" s="423" t="s">
        <v>137</v>
      </c>
      <c r="D107" s="448">
        <v>13325</v>
      </c>
      <c r="E107" s="448"/>
      <c r="F107" s="448"/>
      <c r="G107" s="448"/>
      <c r="H107" s="448"/>
      <c r="I107" s="448"/>
      <c r="J107" s="448">
        <v>13325</v>
      </c>
      <c r="K107" s="448">
        <v>13325</v>
      </c>
      <c r="L107" s="448"/>
      <c r="M107" s="461"/>
    </row>
    <row r="108" s="366" customFormat="1" ht="21" customHeight="1" spans="1:13">
      <c r="A108" s="422" t="s">
        <v>295</v>
      </c>
      <c r="B108" s="415" t="s">
        <v>119</v>
      </c>
      <c r="C108" s="423" t="s">
        <v>139</v>
      </c>
      <c r="D108" s="448">
        <v>23172</v>
      </c>
      <c r="E108" s="448"/>
      <c r="F108" s="448"/>
      <c r="G108" s="448"/>
      <c r="H108" s="448"/>
      <c r="I108" s="448"/>
      <c r="J108" s="448">
        <v>23172</v>
      </c>
      <c r="K108" s="448">
        <v>23172</v>
      </c>
      <c r="L108" s="448"/>
      <c r="M108" s="461"/>
    </row>
    <row r="109" s="366" customFormat="1" ht="21" customHeight="1" spans="1:13">
      <c r="A109" s="422" t="s">
        <v>296</v>
      </c>
      <c r="B109" s="415" t="s">
        <v>119</v>
      </c>
      <c r="C109" s="423" t="s">
        <v>141</v>
      </c>
      <c r="D109" s="448">
        <v>23172</v>
      </c>
      <c r="E109" s="448"/>
      <c r="F109" s="448"/>
      <c r="G109" s="448"/>
      <c r="H109" s="448"/>
      <c r="I109" s="448"/>
      <c r="J109" s="448">
        <v>23172</v>
      </c>
      <c r="K109" s="448">
        <v>23172</v>
      </c>
      <c r="L109" s="448"/>
      <c r="M109" s="461"/>
    </row>
    <row r="110" s="366" customFormat="1" ht="21" customHeight="1" spans="1:13">
      <c r="A110" s="422" t="s">
        <v>297</v>
      </c>
      <c r="B110" s="415" t="s">
        <v>119</v>
      </c>
      <c r="C110" s="423" t="s">
        <v>143</v>
      </c>
      <c r="D110" s="448">
        <v>23172</v>
      </c>
      <c r="E110" s="448"/>
      <c r="F110" s="448"/>
      <c r="G110" s="448"/>
      <c r="H110" s="448"/>
      <c r="I110" s="448"/>
      <c r="J110" s="448">
        <v>23172</v>
      </c>
      <c r="K110" s="448">
        <v>23172</v>
      </c>
      <c r="L110" s="448"/>
      <c r="M110" s="461"/>
    </row>
    <row r="111" s="366" customFormat="1" ht="21" customHeight="1" spans="1:13">
      <c r="A111" s="422" t="s">
        <v>308</v>
      </c>
      <c r="B111" s="415" t="s">
        <v>119</v>
      </c>
      <c r="C111" s="423" t="s">
        <v>157</v>
      </c>
      <c r="D111" s="448">
        <v>37076</v>
      </c>
      <c r="E111" s="448"/>
      <c r="F111" s="448"/>
      <c r="G111" s="448"/>
      <c r="H111" s="448"/>
      <c r="I111" s="448"/>
      <c r="J111" s="448">
        <v>37076</v>
      </c>
      <c r="K111" s="448">
        <v>37076</v>
      </c>
      <c r="L111" s="448"/>
      <c r="M111" s="461"/>
    </row>
    <row r="112" s="366" customFormat="1" ht="21" customHeight="1" spans="1:13">
      <c r="A112" s="422" t="s">
        <v>309</v>
      </c>
      <c r="B112" s="415" t="s">
        <v>119</v>
      </c>
      <c r="C112" s="423" t="s">
        <v>159</v>
      </c>
      <c r="D112" s="448">
        <v>37076</v>
      </c>
      <c r="E112" s="448"/>
      <c r="F112" s="448"/>
      <c r="G112" s="448"/>
      <c r="H112" s="448"/>
      <c r="I112" s="448"/>
      <c r="J112" s="448">
        <v>37076</v>
      </c>
      <c r="K112" s="448">
        <v>37076</v>
      </c>
      <c r="L112" s="448"/>
      <c r="M112" s="461"/>
    </row>
    <row r="113" s="366" customFormat="1" ht="21" customHeight="1" spans="1:13">
      <c r="A113" s="422" t="s">
        <v>310</v>
      </c>
      <c r="B113" s="415" t="s">
        <v>119</v>
      </c>
      <c r="C113" s="423" t="s">
        <v>161</v>
      </c>
      <c r="D113" s="448">
        <v>37076</v>
      </c>
      <c r="E113" s="448"/>
      <c r="F113" s="448"/>
      <c r="G113" s="448"/>
      <c r="H113" s="448"/>
      <c r="I113" s="448"/>
      <c r="J113" s="448">
        <v>37076</v>
      </c>
      <c r="K113" s="448">
        <v>37076</v>
      </c>
      <c r="L113" s="448"/>
      <c r="M113" s="461"/>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9"/>
  <sheetViews>
    <sheetView showGridLines="0" showZeros="0" topLeftCell="C1" workbookViewId="0">
      <selection activeCell="E6" sqref="O6 E6"/>
    </sheetView>
  </sheetViews>
  <sheetFormatPr defaultColWidth="9.125" defaultRowHeight="10.8"/>
  <cols>
    <col min="1" max="1" width="19.5" style="1" customWidth="1"/>
    <col min="2" max="2" width="16.3333333333333" style="1" customWidth="1"/>
    <col min="3" max="3" width="56.8333333333333" style="1" customWidth="1"/>
    <col min="4" max="4" width="14.875" style="1" customWidth="1"/>
    <col min="5" max="5" width="14.375" style="1" customWidth="1"/>
    <col min="6" max="6" width="16.125" style="1" customWidth="1"/>
    <col min="7" max="7" width="12.875" style="1" customWidth="1"/>
    <col min="8" max="8" width="10.625" style="1" customWidth="1"/>
    <col min="9" max="9" width="13.1666666666667" style="1" customWidth="1"/>
    <col min="10" max="11" width="15.125" style="1" customWidth="1"/>
    <col min="12" max="12" width="11.8333333333333" style="1" customWidth="1"/>
    <col min="13" max="13" width="16" style="1" customWidth="1"/>
    <col min="14" max="14" width="13.125" style="1" customWidth="1"/>
    <col min="15" max="16" width="15.8333333333333" style="1" customWidth="1"/>
    <col min="17" max="17" width="12.3333333333333" style="1" customWidth="1"/>
    <col min="18" max="16384" width="9.125" style="1"/>
  </cols>
  <sheetData>
    <row r="1" s="1" customFormat="1" ht="22.5" customHeight="1" spans="1:18">
      <c r="A1" s="531"/>
      <c r="B1" s="532"/>
      <c r="C1" s="367"/>
      <c r="D1" s="548"/>
      <c r="E1" s="548"/>
      <c r="F1" s="548"/>
      <c r="G1" s="548"/>
      <c r="H1" s="548"/>
      <c r="I1" s="548"/>
      <c r="J1" s="548"/>
      <c r="K1" s="548"/>
      <c r="L1" s="548"/>
      <c r="M1" s="548"/>
      <c r="N1" s="548"/>
      <c r="O1" s="548"/>
      <c r="P1" s="565" t="s">
        <v>558</v>
      </c>
      <c r="Q1" s="565"/>
      <c r="R1" s="389"/>
    </row>
    <row r="2" s="1" customFormat="1" ht="22.5" customHeight="1" spans="1:18">
      <c r="A2" s="549" t="s">
        <v>559</v>
      </c>
      <c r="B2" s="550"/>
      <c r="C2" s="550"/>
      <c r="D2" s="549"/>
      <c r="E2" s="550"/>
      <c r="F2" s="550"/>
      <c r="G2" s="551"/>
      <c r="H2" s="550"/>
      <c r="I2" s="550"/>
      <c r="J2" s="550"/>
      <c r="K2" s="550"/>
      <c r="L2" s="550"/>
      <c r="M2" s="550"/>
      <c r="N2" s="550"/>
      <c r="O2" s="550"/>
      <c r="P2" s="550"/>
      <c r="Q2" s="550"/>
      <c r="R2" s="389"/>
    </row>
    <row r="3" s="366" customFormat="1" ht="22.5" customHeight="1" spans="1:18">
      <c r="A3" s="533"/>
      <c r="B3" s="534"/>
      <c r="C3" s="534"/>
      <c r="D3" s="534"/>
      <c r="E3" s="534"/>
      <c r="F3" s="534"/>
      <c r="G3" s="534"/>
      <c r="H3" s="552"/>
      <c r="I3" s="552"/>
      <c r="J3" s="552"/>
      <c r="K3" s="552"/>
      <c r="L3" s="552"/>
      <c r="M3" s="552"/>
      <c r="N3" s="552"/>
      <c r="O3" s="552"/>
      <c r="P3" s="566" t="s">
        <v>87</v>
      </c>
      <c r="Q3" s="566"/>
      <c r="R3" s="391"/>
    </row>
    <row r="4" s="366" customFormat="1" ht="22.5" customHeight="1" spans="1:18">
      <c r="A4" s="376" t="s">
        <v>123</v>
      </c>
      <c r="B4" s="553" t="s">
        <v>88</v>
      </c>
      <c r="C4" s="554" t="s">
        <v>460</v>
      </c>
      <c r="D4" s="372" t="s">
        <v>90</v>
      </c>
      <c r="E4" s="376" t="s">
        <v>534</v>
      </c>
      <c r="F4" s="376"/>
      <c r="G4" s="376"/>
      <c r="H4" s="376"/>
      <c r="I4" s="376"/>
      <c r="J4" s="376"/>
      <c r="K4" s="376"/>
      <c r="L4" s="376"/>
      <c r="M4" s="376"/>
      <c r="N4" s="376"/>
      <c r="O4" s="567" t="s">
        <v>537</v>
      </c>
      <c r="P4" s="567"/>
      <c r="Q4" s="567"/>
      <c r="R4" s="391"/>
    </row>
    <row r="5" s="366" customFormat="1" ht="39" customHeight="1" spans="1:18">
      <c r="A5" s="376"/>
      <c r="B5" s="555"/>
      <c r="C5" s="556"/>
      <c r="D5" s="376"/>
      <c r="E5" s="553" t="s">
        <v>104</v>
      </c>
      <c r="F5" s="373" t="s">
        <v>560</v>
      </c>
      <c r="G5" s="373" t="s">
        <v>350</v>
      </c>
      <c r="H5" s="373" t="s">
        <v>351</v>
      </c>
      <c r="I5" s="373" t="s">
        <v>561</v>
      </c>
      <c r="J5" s="373" t="s">
        <v>353</v>
      </c>
      <c r="K5" s="373" t="s">
        <v>349</v>
      </c>
      <c r="L5" s="373" t="s">
        <v>356</v>
      </c>
      <c r="M5" s="373" t="s">
        <v>562</v>
      </c>
      <c r="N5" s="373" t="s">
        <v>359</v>
      </c>
      <c r="O5" s="568" t="s">
        <v>104</v>
      </c>
      <c r="P5" s="371" t="s">
        <v>563</v>
      </c>
      <c r="Q5" s="371" t="s">
        <v>557</v>
      </c>
      <c r="R5" s="391"/>
    </row>
    <row r="6" s="410" customFormat="1" ht="27" customHeight="1" spans="1:18">
      <c r="A6" s="445"/>
      <c r="B6" s="380"/>
      <c r="C6" s="413" t="s">
        <v>104</v>
      </c>
      <c r="D6" s="557">
        <f>D8+D12+D16+D20+D27+D31</f>
        <v>9588189</v>
      </c>
      <c r="E6" s="557">
        <f t="shared" ref="E6:Q6" si="0">E8+E12+E16+E20+E27+E31</f>
        <v>5927471</v>
      </c>
      <c r="F6" s="557">
        <f t="shared" si="0"/>
        <v>3923071</v>
      </c>
      <c r="G6" s="557">
        <f t="shared" si="0"/>
        <v>342000</v>
      </c>
      <c r="H6" s="557">
        <f t="shared" si="0"/>
        <v>0</v>
      </c>
      <c r="I6" s="557">
        <f t="shared" si="0"/>
        <v>0</v>
      </c>
      <c r="J6" s="557">
        <f t="shared" si="0"/>
        <v>684000</v>
      </c>
      <c r="K6" s="557">
        <f t="shared" si="0"/>
        <v>0</v>
      </c>
      <c r="L6" s="557">
        <f t="shared" si="0"/>
        <v>30000</v>
      </c>
      <c r="M6" s="557">
        <f t="shared" si="0"/>
        <v>171000</v>
      </c>
      <c r="N6" s="557">
        <f t="shared" si="0"/>
        <v>777400</v>
      </c>
      <c r="O6" s="557">
        <f t="shared" si="0"/>
        <v>3660718</v>
      </c>
      <c r="P6" s="557">
        <f t="shared" si="0"/>
        <v>3660718</v>
      </c>
      <c r="Q6" s="557">
        <f t="shared" si="0"/>
        <v>0</v>
      </c>
      <c r="R6" s="570"/>
    </row>
    <row r="7" s="410" customFormat="1" ht="27" customHeight="1" spans="1:18">
      <c r="A7" s="415"/>
      <c r="B7" s="416" t="s">
        <v>105</v>
      </c>
      <c r="C7" s="380" t="s">
        <v>106</v>
      </c>
      <c r="D7" s="557">
        <f>D8+D12+D16+D27+D31+D20</f>
        <v>9588189</v>
      </c>
      <c r="E7" s="557">
        <f t="shared" ref="E7:Q7" si="1">E8+E12+E16+E27+E31+E20</f>
        <v>5927471</v>
      </c>
      <c r="F7" s="557">
        <f t="shared" si="1"/>
        <v>3923071</v>
      </c>
      <c r="G7" s="557">
        <f t="shared" si="1"/>
        <v>342000</v>
      </c>
      <c r="H7" s="557">
        <f t="shared" si="1"/>
        <v>0</v>
      </c>
      <c r="I7" s="557">
        <f t="shared" si="1"/>
        <v>0</v>
      </c>
      <c r="J7" s="557">
        <f t="shared" si="1"/>
        <v>684000</v>
      </c>
      <c r="K7" s="557">
        <f t="shared" si="1"/>
        <v>0</v>
      </c>
      <c r="L7" s="557">
        <f t="shared" si="1"/>
        <v>30000</v>
      </c>
      <c r="M7" s="557">
        <f t="shared" si="1"/>
        <v>171000</v>
      </c>
      <c r="N7" s="557">
        <f t="shared" si="1"/>
        <v>777400</v>
      </c>
      <c r="O7" s="557">
        <f t="shared" si="1"/>
        <v>3660718</v>
      </c>
      <c r="P7" s="557">
        <f t="shared" si="1"/>
        <v>3660718</v>
      </c>
      <c r="Q7" s="557">
        <f t="shared" si="1"/>
        <v>0</v>
      </c>
      <c r="R7" s="571"/>
    </row>
    <row r="8" s="530" customFormat="1" ht="27" customHeight="1" spans="1:18">
      <c r="A8" s="415"/>
      <c r="B8" s="416" t="s">
        <v>107</v>
      </c>
      <c r="C8" s="380" t="s">
        <v>108</v>
      </c>
      <c r="D8" s="558">
        <v>3876763</v>
      </c>
      <c r="E8" s="558">
        <v>3876763</v>
      </c>
      <c r="F8" s="558">
        <v>2624363</v>
      </c>
      <c r="G8" s="558">
        <v>222000</v>
      </c>
      <c r="H8" s="558">
        <v>0</v>
      </c>
      <c r="I8" s="558">
        <v>0</v>
      </c>
      <c r="J8" s="558">
        <v>444000</v>
      </c>
      <c r="K8" s="558">
        <v>0</v>
      </c>
      <c r="L8" s="558">
        <v>30000</v>
      </c>
      <c r="M8" s="537">
        <v>111000</v>
      </c>
      <c r="N8" s="537">
        <v>445400</v>
      </c>
      <c r="O8" s="537">
        <v>0</v>
      </c>
      <c r="P8" s="537"/>
      <c r="Q8" s="537">
        <v>0</v>
      </c>
      <c r="R8" s="572"/>
    </row>
    <row r="9" ht="27" customHeight="1" spans="1:18">
      <c r="A9" s="422" t="s">
        <v>298</v>
      </c>
      <c r="B9" s="379"/>
      <c r="C9" s="423" t="s">
        <v>177</v>
      </c>
      <c r="D9" s="540">
        <v>3876763</v>
      </c>
      <c r="E9" s="540">
        <v>3876763</v>
      </c>
      <c r="F9" s="540">
        <v>2624363</v>
      </c>
      <c r="G9" s="540">
        <v>222000</v>
      </c>
      <c r="H9" s="540">
        <v>0</v>
      </c>
      <c r="I9" s="540">
        <v>0</v>
      </c>
      <c r="J9" s="540">
        <v>444000</v>
      </c>
      <c r="K9" s="540">
        <v>0</v>
      </c>
      <c r="L9" s="540">
        <v>30000</v>
      </c>
      <c r="M9" s="540">
        <v>111000</v>
      </c>
      <c r="N9" s="540">
        <v>445400</v>
      </c>
      <c r="O9" s="540">
        <v>0</v>
      </c>
      <c r="P9" s="540">
        <v>0</v>
      </c>
      <c r="Q9" s="540">
        <v>0</v>
      </c>
      <c r="R9" s="573"/>
    </row>
    <row r="10" ht="27" customHeight="1" spans="1:18">
      <c r="A10" s="422" t="s">
        <v>299</v>
      </c>
      <c r="B10" s="379"/>
      <c r="C10" s="423" t="s">
        <v>179</v>
      </c>
      <c r="D10" s="540">
        <v>3876763</v>
      </c>
      <c r="E10" s="540">
        <v>3876763</v>
      </c>
      <c r="F10" s="540">
        <v>2624363</v>
      </c>
      <c r="G10" s="540">
        <v>222000</v>
      </c>
      <c r="H10" s="540">
        <v>0</v>
      </c>
      <c r="I10" s="540">
        <v>0</v>
      </c>
      <c r="J10" s="540">
        <v>444000</v>
      </c>
      <c r="K10" s="540">
        <v>0</v>
      </c>
      <c r="L10" s="540">
        <v>30000</v>
      </c>
      <c r="M10" s="540">
        <v>111000</v>
      </c>
      <c r="N10" s="540">
        <v>445400</v>
      </c>
      <c r="O10" s="540">
        <v>0</v>
      </c>
      <c r="P10" s="540">
        <v>0</v>
      </c>
      <c r="Q10" s="540">
        <v>0</v>
      </c>
      <c r="R10" s="573"/>
    </row>
    <row r="11" ht="27" customHeight="1" spans="1:18">
      <c r="A11" s="422" t="s">
        <v>300</v>
      </c>
      <c r="B11" s="379"/>
      <c r="C11" s="423" t="s">
        <v>181</v>
      </c>
      <c r="D11" s="540">
        <v>3876763</v>
      </c>
      <c r="E11" s="540">
        <v>3876763</v>
      </c>
      <c r="F11" s="540">
        <v>2624363</v>
      </c>
      <c r="G11" s="540">
        <v>222000</v>
      </c>
      <c r="H11" s="540">
        <v>0</v>
      </c>
      <c r="I11" s="540">
        <v>0</v>
      </c>
      <c r="J11" s="540">
        <v>444000</v>
      </c>
      <c r="K11" s="540">
        <v>0</v>
      </c>
      <c r="L11" s="540">
        <v>30000</v>
      </c>
      <c r="M11" s="540">
        <v>111000</v>
      </c>
      <c r="N11" s="540">
        <v>445400</v>
      </c>
      <c r="O11" s="540">
        <v>0</v>
      </c>
      <c r="P11" s="540">
        <v>0</v>
      </c>
      <c r="Q11" s="540">
        <v>0</v>
      </c>
      <c r="R11" s="573"/>
    </row>
    <row r="12" s="530" customFormat="1" ht="27" customHeight="1" spans="1:18">
      <c r="A12" s="415"/>
      <c r="B12" s="416" t="s">
        <v>109</v>
      </c>
      <c r="C12" s="380" t="s">
        <v>110</v>
      </c>
      <c r="D12" s="558">
        <f t="shared" ref="D12:Q12" si="2">D15</f>
        <v>1206691</v>
      </c>
      <c r="E12" s="558">
        <f t="shared" si="2"/>
        <v>1206691</v>
      </c>
      <c r="F12" s="558">
        <f t="shared" si="2"/>
        <v>799891</v>
      </c>
      <c r="G12" s="558">
        <f t="shared" si="2"/>
        <v>68000</v>
      </c>
      <c r="H12" s="558">
        <f t="shared" si="2"/>
        <v>0</v>
      </c>
      <c r="I12" s="558">
        <f t="shared" si="2"/>
        <v>0</v>
      </c>
      <c r="J12" s="558">
        <f t="shared" si="2"/>
        <v>136000</v>
      </c>
      <c r="K12" s="558">
        <f t="shared" si="2"/>
        <v>0</v>
      </c>
      <c r="L12" s="558">
        <f t="shared" si="2"/>
        <v>0</v>
      </c>
      <c r="M12" s="537">
        <f t="shared" si="2"/>
        <v>34000</v>
      </c>
      <c r="N12" s="537">
        <f t="shared" si="2"/>
        <v>168800</v>
      </c>
      <c r="O12" s="537">
        <f t="shared" si="2"/>
        <v>0</v>
      </c>
      <c r="P12" s="537">
        <f t="shared" si="2"/>
        <v>0</v>
      </c>
      <c r="Q12" s="537">
        <f t="shared" si="2"/>
        <v>0</v>
      </c>
      <c r="R12" s="572"/>
    </row>
    <row r="13" ht="22.5" customHeight="1" spans="1:18">
      <c r="A13" s="422" t="s">
        <v>298</v>
      </c>
      <c r="B13" s="379"/>
      <c r="C13" s="423" t="s">
        <v>177</v>
      </c>
      <c r="D13" s="559">
        <f t="shared" ref="D13:Q13" si="3">D14</f>
        <v>1206691</v>
      </c>
      <c r="E13" s="559">
        <f t="shared" si="3"/>
        <v>1206691</v>
      </c>
      <c r="F13" s="559">
        <f t="shared" si="3"/>
        <v>799891</v>
      </c>
      <c r="G13" s="559">
        <f t="shared" si="3"/>
        <v>68000</v>
      </c>
      <c r="H13" s="559">
        <f t="shared" si="3"/>
        <v>0</v>
      </c>
      <c r="I13" s="559">
        <f t="shared" si="3"/>
        <v>0</v>
      </c>
      <c r="J13" s="559">
        <f t="shared" si="3"/>
        <v>136000</v>
      </c>
      <c r="K13" s="559">
        <f t="shared" si="3"/>
        <v>0</v>
      </c>
      <c r="L13" s="559">
        <f t="shared" si="3"/>
        <v>0</v>
      </c>
      <c r="M13" s="559">
        <f t="shared" si="3"/>
        <v>34000</v>
      </c>
      <c r="N13" s="559">
        <f t="shared" si="3"/>
        <v>168800</v>
      </c>
      <c r="O13" s="559">
        <f t="shared" si="3"/>
        <v>0</v>
      </c>
      <c r="P13" s="559">
        <f t="shared" si="3"/>
        <v>0</v>
      </c>
      <c r="Q13" s="559">
        <f t="shared" si="3"/>
        <v>0</v>
      </c>
      <c r="R13" s="389"/>
    </row>
    <row r="14" ht="22.5" customHeight="1" spans="1:18">
      <c r="A14" s="422" t="s">
        <v>299</v>
      </c>
      <c r="B14" s="379"/>
      <c r="C14" s="423" t="s">
        <v>179</v>
      </c>
      <c r="D14" s="559">
        <f t="shared" ref="D14:Q14" si="4">D15</f>
        <v>1206691</v>
      </c>
      <c r="E14" s="559">
        <f t="shared" si="4"/>
        <v>1206691</v>
      </c>
      <c r="F14" s="559">
        <f t="shared" si="4"/>
        <v>799891</v>
      </c>
      <c r="G14" s="559">
        <f t="shared" si="4"/>
        <v>68000</v>
      </c>
      <c r="H14" s="559">
        <f t="shared" si="4"/>
        <v>0</v>
      </c>
      <c r="I14" s="559">
        <f t="shared" si="4"/>
        <v>0</v>
      </c>
      <c r="J14" s="559">
        <f t="shared" si="4"/>
        <v>136000</v>
      </c>
      <c r="K14" s="559">
        <f t="shared" si="4"/>
        <v>0</v>
      </c>
      <c r="L14" s="559">
        <f t="shared" si="4"/>
        <v>0</v>
      </c>
      <c r="M14" s="559">
        <f t="shared" si="4"/>
        <v>34000</v>
      </c>
      <c r="N14" s="559">
        <f t="shared" si="4"/>
        <v>168800</v>
      </c>
      <c r="O14" s="559">
        <f t="shared" si="4"/>
        <v>0</v>
      </c>
      <c r="P14" s="559">
        <f t="shared" si="4"/>
        <v>0</v>
      </c>
      <c r="Q14" s="559">
        <f t="shared" si="4"/>
        <v>0</v>
      </c>
      <c r="R14" s="389"/>
    </row>
    <row r="15" ht="22.5" customHeight="1" spans="1:18">
      <c r="A15" s="422" t="s">
        <v>300</v>
      </c>
      <c r="B15" s="379"/>
      <c r="C15" s="423" t="s">
        <v>181</v>
      </c>
      <c r="D15" s="559">
        <v>1206691</v>
      </c>
      <c r="E15" s="559">
        <v>1206691</v>
      </c>
      <c r="F15" s="559">
        <v>799891</v>
      </c>
      <c r="G15" s="559">
        <v>68000</v>
      </c>
      <c r="H15" s="559">
        <v>0</v>
      </c>
      <c r="I15" s="559">
        <v>0</v>
      </c>
      <c r="J15" s="559">
        <v>136000</v>
      </c>
      <c r="K15" s="559">
        <v>0</v>
      </c>
      <c r="L15" s="559">
        <v>0</v>
      </c>
      <c r="M15" s="559">
        <v>34000</v>
      </c>
      <c r="N15" s="559">
        <v>168800</v>
      </c>
      <c r="O15" s="559">
        <v>0</v>
      </c>
      <c r="P15" s="559">
        <v>0</v>
      </c>
      <c r="Q15" s="559">
        <v>0</v>
      </c>
      <c r="R15" s="389"/>
    </row>
    <row r="16" s="530" customFormat="1" ht="27" customHeight="1" spans="1:18">
      <c r="A16" s="415"/>
      <c r="B16" s="416" t="s">
        <v>337</v>
      </c>
      <c r="C16" s="380" t="s">
        <v>114</v>
      </c>
      <c r="D16" s="557">
        <v>607270</v>
      </c>
      <c r="E16" s="557">
        <v>607270</v>
      </c>
      <c r="F16" s="557">
        <v>333470</v>
      </c>
      <c r="G16" s="557">
        <v>38000</v>
      </c>
      <c r="H16" s="557">
        <v>0</v>
      </c>
      <c r="I16" s="557">
        <v>0</v>
      </c>
      <c r="J16" s="557">
        <v>76000</v>
      </c>
      <c r="K16" s="557">
        <v>0</v>
      </c>
      <c r="L16" s="557">
        <v>0</v>
      </c>
      <c r="M16" s="557">
        <v>19000</v>
      </c>
      <c r="N16" s="557">
        <v>140800</v>
      </c>
      <c r="O16" s="557">
        <v>0</v>
      </c>
      <c r="P16" s="557">
        <v>0</v>
      </c>
      <c r="Q16" s="557">
        <v>0</v>
      </c>
      <c r="R16" s="572"/>
    </row>
    <row r="17" ht="23.25" customHeight="1" spans="1:17">
      <c r="A17" s="422" t="s">
        <v>298</v>
      </c>
      <c r="B17" s="379"/>
      <c r="C17" s="423" t="s">
        <v>177</v>
      </c>
      <c r="D17" s="498">
        <v>607270</v>
      </c>
      <c r="E17" s="498">
        <v>607270</v>
      </c>
      <c r="F17" s="498">
        <v>333470</v>
      </c>
      <c r="G17" s="498">
        <v>38000</v>
      </c>
      <c r="H17" s="498">
        <v>0</v>
      </c>
      <c r="I17" s="498">
        <v>0</v>
      </c>
      <c r="J17" s="498">
        <v>76000</v>
      </c>
      <c r="K17" s="498">
        <v>0</v>
      </c>
      <c r="L17" s="569">
        <v>0</v>
      </c>
      <c r="M17" s="559">
        <v>19000</v>
      </c>
      <c r="N17" s="559">
        <v>140800</v>
      </c>
      <c r="O17" s="559">
        <v>0</v>
      </c>
      <c r="P17" s="559">
        <v>0</v>
      </c>
      <c r="Q17" s="559">
        <v>0</v>
      </c>
    </row>
    <row r="18" ht="23.25" customHeight="1" spans="1:17">
      <c r="A18" s="422" t="s">
        <v>299</v>
      </c>
      <c r="B18" s="379"/>
      <c r="C18" s="423" t="s">
        <v>179</v>
      </c>
      <c r="D18" s="498">
        <v>607270</v>
      </c>
      <c r="E18" s="498">
        <v>607270</v>
      </c>
      <c r="F18" s="498">
        <v>333470</v>
      </c>
      <c r="G18" s="498">
        <v>38000</v>
      </c>
      <c r="H18" s="498">
        <v>0</v>
      </c>
      <c r="I18" s="498">
        <v>0</v>
      </c>
      <c r="J18" s="498">
        <v>76000</v>
      </c>
      <c r="K18" s="498">
        <v>0</v>
      </c>
      <c r="L18" s="569">
        <v>0</v>
      </c>
      <c r="M18" s="559">
        <v>19000</v>
      </c>
      <c r="N18" s="559">
        <v>140800</v>
      </c>
      <c r="O18" s="559">
        <v>0</v>
      </c>
      <c r="P18" s="559">
        <v>0</v>
      </c>
      <c r="Q18" s="559">
        <v>0</v>
      </c>
    </row>
    <row r="19" ht="23.25" customHeight="1" spans="1:17">
      <c r="A19" s="422" t="s">
        <v>300</v>
      </c>
      <c r="B19" s="379"/>
      <c r="C19" s="423" t="s">
        <v>181</v>
      </c>
      <c r="D19" s="498">
        <v>607270</v>
      </c>
      <c r="E19" s="498">
        <v>607270</v>
      </c>
      <c r="F19" s="498">
        <v>333470</v>
      </c>
      <c r="G19" s="498">
        <v>38000</v>
      </c>
      <c r="H19" s="498">
        <v>0</v>
      </c>
      <c r="I19" s="498">
        <v>0</v>
      </c>
      <c r="J19" s="498">
        <v>76000</v>
      </c>
      <c r="K19" s="498">
        <v>0</v>
      </c>
      <c r="L19" s="569">
        <v>0</v>
      </c>
      <c r="M19" s="559">
        <v>19000</v>
      </c>
      <c r="N19" s="559">
        <v>140800</v>
      </c>
      <c r="O19" s="559">
        <v>0</v>
      </c>
      <c r="P19" s="559">
        <v>0</v>
      </c>
      <c r="Q19" s="559">
        <v>0</v>
      </c>
    </row>
    <row r="20" s="530" customFormat="1" ht="27" customHeight="1" spans="1:17">
      <c r="A20" s="445"/>
      <c r="B20" s="415" t="s">
        <v>115</v>
      </c>
      <c r="C20" s="380" t="s">
        <v>284</v>
      </c>
      <c r="D20" s="558">
        <v>3611032</v>
      </c>
      <c r="E20" s="557"/>
      <c r="F20" s="557"/>
      <c r="G20" s="557"/>
      <c r="H20" s="557"/>
      <c r="I20" s="557"/>
      <c r="J20" s="557"/>
      <c r="K20" s="557"/>
      <c r="L20" s="557"/>
      <c r="M20" s="557"/>
      <c r="N20" s="557"/>
      <c r="O20" s="558">
        <v>3611032</v>
      </c>
      <c r="P20" s="558">
        <v>3611032</v>
      </c>
      <c r="Q20" s="537"/>
    </row>
    <row r="21" customFormat="1" ht="27" customHeight="1" spans="1:18">
      <c r="A21" s="422" t="s">
        <v>195</v>
      </c>
      <c r="B21" s="422" t="s">
        <v>115</v>
      </c>
      <c r="C21" s="423" t="s">
        <v>177</v>
      </c>
      <c r="D21" s="540">
        <v>3611032</v>
      </c>
      <c r="E21" s="559"/>
      <c r="F21" s="559"/>
      <c r="G21" s="559"/>
      <c r="H21" s="559"/>
      <c r="I21" s="559"/>
      <c r="J21" s="559"/>
      <c r="K21" s="559"/>
      <c r="L21" s="559"/>
      <c r="M21" s="559"/>
      <c r="N21" s="559"/>
      <c r="O21" s="540">
        <v>3611032</v>
      </c>
      <c r="P21" s="540">
        <v>3611032</v>
      </c>
      <c r="Q21" s="540"/>
      <c r="R21" s="389"/>
    </row>
    <row r="22" customFormat="1" ht="27" customHeight="1" spans="1:18">
      <c r="A22" s="422" t="s">
        <v>196</v>
      </c>
      <c r="B22" s="422" t="s">
        <v>115</v>
      </c>
      <c r="C22" s="423" t="s">
        <v>179</v>
      </c>
      <c r="D22" s="540">
        <v>3511032</v>
      </c>
      <c r="E22" s="559"/>
      <c r="F22" s="559"/>
      <c r="G22" s="559"/>
      <c r="H22" s="559"/>
      <c r="I22" s="559"/>
      <c r="J22" s="559"/>
      <c r="K22" s="559"/>
      <c r="L22" s="559"/>
      <c r="M22" s="559"/>
      <c r="N22" s="559"/>
      <c r="O22" s="540">
        <v>3511032</v>
      </c>
      <c r="P22" s="540">
        <v>3511032</v>
      </c>
      <c r="Q22" s="540"/>
      <c r="R22" s="389"/>
    </row>
    <row r="23" customFormat="1" ht="27" customHeight="1" spans="1:18">
      <c r="A23" s="422" t="s">
        <v>197</v>
      </c>
      <c r="B23" s="422" t="s">
        <v>115</v>
      </c>
      <c r="C23" s="423" t="s">
        <v>198</v>
      </c>
      <c r="D23" s="540">
        <v>311032</v>
      </c>
      <c r="E23" s="559"/>
      <c r="F23" s="559"/>
      <c r="G23" s="559"/>
      <c r="H23" s="559"/>
      <c r="I23" s="559"/>
      <c r="J23" s="559"/>
      <c r="K23" s="559"/>
      <c r="L23" s="559"/>
      <c r="M23" s="559"/>
      <c r="N23" s="559"/>
      <c r="O23" s="540">
        <v>311032</v>
      </c>
      <c r="P23" s="540">
        <v>311032</v>
      </c>
      <c r="Q23" s="540"/>
      <c r="R23" s="389"/>
    </row>
    <row r="24" customFormat="1" ht="27" customHeight="1" spans="1:18">
      <c r="A24" s="422" t="s">
        <v>199</v>
      </c>
      <c r="B24" s="422" t="s">
        <v>115</v>
      </c>
      <c r="C24" s="423" t="s">
        <v>200</v>
      </c>
      <c r="D24" s="498">
        <v>3200000</v>
      </c>
      <c r="E24" s="498"/>
      <c r="F24" s="498"/>
      <c r="G24" s="498"/>
      <c r="H24" s="498"/>
      <c r="I24" s="498"/>
      <c r="J24" s="498"/>
      <c r="K24" s="498"/>
      <c r="L24" s="498"/>
      <c r="M24" s="540"/>
      <c r="N24" s="540"/>
      <c r="O24" s="498">
        <v>3200000</v>
      </c>
      <c r="P24" s="498">
        <v>3200000</v>
      </c>
      <c r="Q24" s="540"/>
      <c r="R24" s="389"/>
    </row>
    <row r="25" customFormat="1" ht="27" customHeight="1" spans="1:18">
      <c r="A25" s="422" t="s">
        <v>201</v>
      </c>
      <c r="B25" s="422" t="s">
        <v>115</v>
      </c>
      <c r="C25" s="423" t="s">
        <v>202</v>
      </c>
      <c r="D25" s="498">
        <v>100000</v>
      </c>
      <c r="E25" s="498"/>
      <c r="F25" s="498"/>
      <c r="G25" s="498"/>
      <c r="H25" s="498"/>
      <c r="I25" s="498"/>
      <c r="J25" s="498"/>
      <c r="K25" s="498"/>
      <c r="L25" s="498"/>
      <c r="M25" s="540"/>
      <c r="N25" s="540"/>
      <c r="O25" s="498">
        <v>100000</v>
      </c>
      <c r="P25" s="498">
        <v>100000</v>
      </c>
      <c r="Q25" s="540"/>
      <c r="R25" s="389"/>
    </row>
    <row r="26" customFormat="1" ht="27" customHeight="1" spans="1:18">
      <c r="A26" s="422" t="s">
        <v>203</v>
      </c>
      <c r="B26" s="422" t="s">
        <v>115</v>
      </c>
      <c r="C26" s="423" t="s">
        <v>204</v>
      </c>
      <c r="D26" s="498">
        <v>100000</v>
      </c>
      <c r="E26" s="498"/>
      <c r="F26" s="498"/>
      <c r="G26" s="498"/>
      <c r="H26" s="498"/>
      <c r="I26" s="498"/>
      <c r="J26" s="498"/>
      <c r="K26" s="498"/>
      <c r="L26" s="498"/>
      <c r="M26" s="540"/>
      <c r="N26" s="540"/>
      <c r="O26" s="498">
        <v>100000</v>
      </c>
      <c r="P26" s="498">
        <v>100000</v>
      </c>
      <c r="Q26" s="540"/>
      <c r="R26" s="389"/>
    </row>
    <row r="27" s="1" customFormat="1" ht="22.5" customHeight="1" spans="1:18">
      <c r="A27" s="415"/>
      <c r="B27" s="416" t="s">
        <v>564</v>
      </c>
      <c r="C27" s="380" t="s">
        <v>118</v>
      </c>
      <c r="D27" s="557">
        <v>236747</v>
      </c>
      <c r="E27" s="557">
        <v>236747</v>
      </c>
      <c r="F27" s="557">
        <v>165347</v>
      </c>
      <c r="G27" s="557">
        <v>14000</v>
      </c>
      <c r="H27" s="557"/>
      <c r="I27" s="557"/>
      <c r="J27" s="557">
        <v>28000</v>
      </c>
      <c r="K27" s="557"/>
      <c r="L27" s="557"/>
      <c r="M27" s="557">
        <v>7000</v>
      </c>
      <c r="N27" s="557">
        <v>22400</v>
      </c>
      <c r="O27" s="557"/>
      <c r="P27" s="557"/>
      <c r="Q27" s="557"/>
      <c r="R27" s="389"/>
    </row>
    <row r="28" s="530" customFormat="1" ht="21" customHeight="1" spans="1:18">
      <c r="A28" s="422" t="s">
        <v>298</v>
      </c>
      <c r="B28" s="379"/>
      <c r="C28" s="423" t="s">
        <v>177</v>
      </c>
      <c r="D28" s="540">
        <v>236747</v>
      </c>
      <c r="E28" s="560">
        <v>236747</v>
      </c>
      <c r="F28" s="561">
        <v>165347</v>
      </c>
      <c r="G28" s="561">
        <v>14000</v>
      </c>
      <c r="H28" s="561"/>
      <c r="I28" s="561"/>
      <c r="J28" s="561">
        <v>28000</v>
      </c>
      <c r="K28" s="561"/>
      <c r="L28" s="561"/>
      <c r="M28" s="561">
        <v>7000</v>
      </c>
      <c r="N28" s="561">
        <v>22400</v>
      </c>
      <c r="O28" s="558"/>
      <c r="P28" s="558"/>
      <c r="Q28" s="558"/>
      <c r="R28" s="1"/>
    </row>
    <row r="29" s="530" customFormat="1" ht="21" customHeight="1" spans="1:18">
      <c r="A29" s="422" t="s">
        <v>299</v>
      </c>
      <c r="B29" s="379"/>
      <c r="C29" s="423" t="s">
        <v>179</v>
      </c>
      <c r="D29" s="540">
        <v>236747</v>
      </c>
      <c r="E29" s="560">
        <v>236747</v>
      </c>
      <c r="F29" s="561">
        <v>165347</v>
      </c>
      <c r="G29" s="561">
        <v>14000</v>
      </c>
      <c r="H29" s="561"/>
      <c r="I29" s="561"/>
      <c r="J29" s="561">
        <v>28000</v>
      </c>
      <c r="K29" s="561"/>
      <c r="L29" s="561"/>
      <c r="M29" s="561">
        <v>7000</v>
      </c>
      <c r="N29" s="561">
        <v>22400</v>
      </c>
      <c r="O29" s="558"/>
      <c r="P29" s="558"/>
      <c r="Q29" s="558"/>
      <c r="R29" s="1"/>
    </row>
    <row r="30" s="1" customFormat="1" ht="23.25" customHeight="1" spans="1:17">
      <c r="A30" s="422" t="s">
        <v>300</v>
      </c>
      <c r="B30" s="379"/>
      <c r="C30" s="423" t="s">
        <v>181</v>
      </c>
      <c r="D30" s="540">
        <v>236747</v>
      </c>
      <c r="E30" s="560">
        <v>236747</v>
      </c>
      <c r="F30" s="561">
        <v>165347</v>
      </c>
      <c r="G30" s="561">
        <v>14000</v>
      </c>
      <c r="H30" s="561"/>
      <c r="I30" s="561"/>
      <c r="J30" s="561">
        <v>28000</v>
      </c>
      <c r="K30" s="561"/>
      <c r="L30" s="561"/>
      <c r="M30" s="561">
        <v>7000</v>
      </c>
      <c r="N30" s="561">
        <v>22400</v>
      </c>
      <c r="O30" s="558"/>
      <c r="P30" s="558"/>
      <c r="Q30" s="558"/>
    </row>
    <row r="31" s="1" customFormat="1" ht="22.5" customHeight="1" spans="1:18">
      <c r="A31" s="435"/>
      <c r="B31" s="562" t="s">
        <v>119</v>
      </c>
      <c r="C31" s="563" t="s">
        <v>565</v>
      </c>
      <c r="D31" s="557">
        <v>49686</v>
      </c>
      <c r="E31" s="557"/>
      <c r="F31" s="557"/>
      <c r="G31" s="557"/>
      <c r="H31" s="557"/>
      <c r="I31" s="557"/>
      <c r="J31" s="557"/>
      <c r="K31" s="557"/>
      <c r="L31" s="557"/>
      <c r="M31" s="557"/>
      <c r="N31" s="557"/>
      <c r="O31" s="557">
        <v>49686</v>
      </c>
      <c r="P31" s="557">
        <v>49686</v>
      </c>
      <c r="Q31" s="557"/>
      <c r="R31" s="389"/>
    </row>
    <row r="32" s="546" customFormat="1" ht="21" customHeight="1" spans="1:18">
      <c r="A32" s="422" t="s">
        <v>298</v>
      </c>
      <c r="B32" s="379"/>
      <c r="C32" s="423" t="s">
        <v>177</v>
      </c>
      <c r="D32" s="540">
        <v>49686</v>
      </c>
      <c r="E32" s="560"/>
      <c r="F32" s="561"/>
      <c r="G32" s="561"/>
      <c r="H32" s="561"/>
      <c r="I32" s="561"/>
      <c r="J32" s="561"/>
      <c r="K32" s="561"/>
      <c r="L32" s="561"/>
      <c r="M32" s="561"/>
      <c r="N32" s="561"/>
      <c r="O32" s="540">
        <v>49686</v>
      </c>
      <c r="P32" s="540">
        <v>49686</v>
      </c>
      <c r="Q32" s="540"/>
      <c r="R32" s="547"/>
    </row>
    <row r="33" s="546" customFormat="1" ht="21" customHeight="1" spans="1:18">
      <c r="A33" s="422" t="s">
        <v>299</v>
      </c>
      <c r="B33" s="379"/>
      <c r="C33" s="423" t="s">
        <v>179</v>
      </c>
      <c r="D33" s="540">
        <v>49686</v>
      </c>
      <c r="E33" s="560"/>
      <c r="F33" s="561"/>
      <c r="G33" s="561"/>
      <c r="H33" s="561"/>
      <c r="I33" s="561"/>
      <c r="J33" s="561"/>
      <c r="K33" s="561"/>
      <c r="L33" s="561"/>
      <c r="M33" s="561"/>
      <c r="N33" s="561"/>
      <c r="O33" s="540">
        <v>49686</v>
      </c>
      <c r="P33" s="540">
        <v>49686</v>
      </c>
      <c r="Q33" s="540"/>
      <c r="R33" s="547"/>
    </row>
    <row r="34" s="547" customFormat="1" ht="23.25" customHeight="1" spans="1:17">
      <c r="A34" s="422" t="s">
        <v>300</v>
      </c>
      <c r="B34" s="379"/>
      <c r="C34" s="423" t="s">
        <v>181</v>
      </c>
      <c r="D34" s="540">
        <v>49686</v>
      </c>
      <c r="E34" s="560"/>
      <c r="F34" s="561"/>
      <c r="G34" s="561"/>
      <c r="H34" s="561"/>
      <c r="I34" s="561"/>
      <c r="J34" s="561"/>
      <c r="K34" s="561"/>
      <c r="L34" s="561"/>
      <c r="M34" s="561"/>
      <c r="N34" s="561"/>
      <c r="O34" s="540">
        <v>49686</v>
      </c>
      <c r="P34" s="540">
        <v>49686</v>
      </c>
      <c r="Q34" s="540"/>
    </row>
    <row r="37" spans="6:6">
      <c r="F37" s="468"/>
    </row>
    <row r="38" spans="6:6">
      <c r="F38" s="468"/>
    </row>
    <row r="39" ht="12" spans="6:6">
      <c r="F39" s="564"/>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
  <sheetViews>
    <sheetView showGridLines="0" showZeros="0" workbookViewId="0">
      <selection activeCell="H14" sqref="H14"/>
    </sheetView>
  </sheetViews>
  <sheetFormatPr defaultColWidth="9.125" defaultRowHeight="10.8"/>
  <cols>
    <col min="1" max="1" width="13.5" style="1" customWidth="1"/>
    <col min="2" max="2" width="38.0625" style="1" customWidth="1"/>
    <col min="3" max="5" width="16.6666666666667" style="1" customWidth="1"/>
    <col min="6" max="6" width="14" style="1" customWidth="1"/>
    <col min="7" max="7" width="11.875" style="1" customWidth="1"/>
    <col min="8" max="8" width="12.625" style="1" customWidth="1"/>
    <col min="9" max="9" width="13.625" style="1" customWidth="1"/>
    <col min="10" max="10" width="12.625" style="1" customWidth="1"/>
    <col min="11" max="11" width="12.875" style="1" customWidth="1"/>
    <col min="12" max="12" width="14" style="1" customWidth="1"/>
    <col min="13" max="13" width="12.875" style="1" customWidth="1"/>
    <col min="14" max="14" width="11.5" style="1" customWidth="1"/>
    <col min="15" max="16" width="6.625" style="1" customWidth="1"/>
    <col min="17" max="16384" width="9.125" style="1"/>
  </cols>
  <sheetData>
    <row r="1" ht="23.1" customHeight="1" spans="1:16">
      <c r="A1" s="617"/>
      <c r="B1" s="645"/>
      <c r="C1" s="645"/>
      <c r="D1" s="645"/>
      <c r="E1" s="645"/>
      <c r="F1" s="645"/>
      <c r="G1" s="645"/>
      <c r="H1" s="640"/>
      <c r="I1" s="640"/>
      <c r="J1" s="640"/>
      <c r="K1" s="645"/>
      <c r="L1" s="617"/>
      <c r="M1" s="617"/>
      <c r="N1" s="645" t="s">
        <v>85</v>
      </c>
      <c r="O1" s="617"/>
      <c r="P1" s="617"/>
    </row>
    <row r="2" ht="23.1" customHeight="1" spans="1:16">
      <c r="A2" s="633" t="s">
        <v>86</v>
      </c>
      <c r="B2" s="633"/>
      <c r="C2" s="633"/>
      <c r="D2" s="633"/>
      <c r="E2" s="633"/>
      <c r="F2" s="633"/>
      <c r="G2" s="633"/>
      <c r="H2" s="633"/>
      <c r="I2" s="633"/>
      <c r="J2" s="633"/>
      <c r="K2" s="633"/>
      <c r="L2" s="633"/>
      <c r="M2" s="633"/>
      <c r="N2" s="633"/>
      <c r="O2" s="617"/>
      <c r="P2" s="617"/>
    </row>
    <row r="3" ht="23.1" customHeight="1" spans="1:16">
      <c r="A3" s="617"/>
      <c r="B3" s="838"/>
      <c r="C3" s="838"/>
      <c r="D3" s="606"/>
      <c r="E3" s="606"/>
      <c r="F3" s="606"/>
      <c r="G3" s="606"/>
      <c r="H3" s="640"/>
      <c r="I3" s="640"/>
      <c r="J3" s="640"/>
      <c r="K3" s="838"/>
      <c r="L3" s="617"/>
      <c r="M3" s="867" t="s">
        <v>87</v>
      </c>
      <c r="N3" s="867"/>
      <c r="O3" s="617"/>
      <c r="P3" s="617"/>
    </row>
    <row r="4" s="366" customFormat="1" ht="23.1" customHeight="1" spans="1:16">
      <c r="A4" s="637" t="s">
        <v>88</v>
      </c>
      <c r="B4" s="637" t="s">
        <v>89</v>
      </c>
      <c r="C4" s="635" t="s">
        <v>90</v>
      </c>
      <c r="D4" s="608" t="s">
        <v>91</v>
      </c>
      <c r="E4" s="608"/>
      <c r="F4" s="608"/>
      <c r="G4" s="648" t="s">
        <v>92</v>
      </c>
      <c r="H4" s="608" t="s">
        <v>93</v>
      </c>
      <c r="I4" s="608" t="s">
        <v>94</v>
      </c>
      <c r="J4" s="608"/>
      <c r="K4" s="637" t="s">
        <v>95</v>
      </c>
      <c r="L4" s="637" t="s">
        <v>96</v>
      </c>
      <c r="M4" s="649" t="s">
        <v>97</v>
      </c>
      <c r="N4" s="638" t="s">
        <v>98</v>
      </c>
      <c r="O4" s="617"/>
      <c r="P4" s="617"/>
    </row>
    <row r="5" s="366" customFormat="1" ht="46.5" customHeight="1" spans="1:16">
      <c r="A5" s="637"/>
      <c r="B5" s="637"/>
      <c r="C5" s="637"/>
      <c r="D5" s="649" t="s">
        <v>99</v>
      </c>
      <c r="E5" s="685" t="s">
        <v>100</v>
      </c>
      <c r="F5" s="686" t="s">
        <v>101</v>
      </c>
      <c r="G5" s="608"/>
      <c r="H5" s="608"/>
      <c r="I5" s="608"/>
      <c r="J5" s="608"/>
      <c r="K5" s="637"/>
      <c r="L5" s="637"/>
      <c r="M5" s="637"/>
      <c r="N5" s="608"/>
      <c r="O5" s="617"/>
      <c r="P5" s="617"/>
    </row>
    <row r="6" s="366" customFormat="1" ht="46.5" customHeight="1" spans="1:16">
      <c r="A6" s="637"/>
      <c r="B6" s="637"/>
      <c r="C6" s="637"/>
      <c r="D6" s="637"/>
      <c r="E6" s="635"/>
      <c r="F6" s="636"/>
      <c r="G6" s="608"/>
      <c r="H6" s="608"/>
      <c r="I6" s="608" t="s">
        <v>102</v>
      </c>
      <c r="J6" s="608" t="s">
        <v>103</v>
      </c>
      <c r="K6" s="637"/>
      <c r="L6" s="637"/>
      <c r="M6" s="637"/>
      <c r="N6" s="608"/>
      <c r="O6" s="617"/>
      <c r="P6" s="617"/>
    </row>
    <row r="7" s="862" customFormat="1" ht="29.25" customHeight="1" spans="1:18">
      <c r="A7" s="431"/>
      <c r="B7" s="610" t="s">
        <v>104</v>
      </c>
      <c r="C7" s="863">
        <f>C8</f>
        <v>54878017.19</v>
      </c>
      <c r="D7" s="863">
        <f t="shared" ref="D7:L7" si="0">D8</f>
        <v>54585260.93</v>
      </c>
      <c r="E7" s="863">
        <f t="shared" si="0"/>
        <v>53645260.93</v>
      </c>
      <c r="F7" s="863">
        <f t="shared" si="0"/>
        <v>940000</v>
      </c>
      <c r="G7" s="863">
        <f t="shared" si="0"/>
        <v>0</v>
      </c>
      <c r="H7" s="863">
        <f t="shared" si="0"/>
        <v>0</v>
      </c>
      <c r="I7" s="863">
        <f t="shared" si="0"/>
        <v>0</v>
      </c>
      <c r="J7" s="863">
        <f t="shared" si="0"/>
        <v>0</v>
      </c>
      <c r="K7" s="863">
        <f t="shared" si="0"/>
        <v>0</v>
      </c>
      <c r="L7" s="863">
        <f t="shared" si="0"/>
        <v>292756</v>
      </c>
      <c r="M7" s="863">
        <v>0</v>
      </c>
      <c r="N7" s="694">
        <v>0</v>
      </c>
      <c r="O7" s="1"/>
      <c r="P7" s="1"/>
      <c r="Q7" s="1"/>
      <c r="R7" s="1"/>
    </row>
    <row r="8" ht="29.25" customHeight="1" spans="1:16">
      <c r="A8" s="431" t="s">
        <v>105</v>
      </c>
      <c r="B8" s="431" t="s">
        <v>106</v>
      </c>
      <c r="C8" s="863">
        <f>C9+C10+C11+C12+C13+C14+C15</f>
        <v>54878017.19</v>
      </c>
      <c r="D8" s="863">
        <f t="shared" ref="D8:L8" si="1">D9+D10+D11+D12+D13+D14+D15</f>
        <v>54585260.93</v>
      </c>
      <c r="E8" s="863">
        <f t="shared" si="1"/>
        <v>53645260.93</v>
      </c>
      <c r="F8" s="863">
        <f t="shared" si="1"/>
        <v>940000</v>
      </c>
      <c r="G8" s="863">
        <f t="shared" si="1"/>
        <v>0</v>
      </c>
      <c r="H8" s="863">
        <f t="shared" si="1"/>
        <v>0</v>
      </c>
      <c r="I8" s="863">
        <f t="shared" si="1"/>
        <v>0</v>
      </c>
      <c r="J8" s="863">
        <f t="shared" si="1"/>
        <v>0</v>
      </c>
      <c r="K8" s="863">
        <f t="shared" si="1"/>
        <v>0</v>
      </c>
      <c r="L8" s="863">
        <f t="shared" si="1"/>
        <v>292756</v>
      </c>
      <c r="M8" s="863">
        <v>0</v>
      </c>
      <c r="N8" s="694">
        <v>0</v>
      </c>
      <c r="O8" s="617"/>
      <c r="P8" s="617"/>
    </row>
    <row r="9" ht="29.25" customHeight="1" spans="1:16">
      <c r="A9" s="431" t="s">
        <v>107</v>
      </c>
      <c r="B9" s="431" t="s">
        <v>108</v>
      </c>
      <c r="C9" s="863">
        <v>34488557.96</v>
      </c>
      <c r="D9" s="863">
        <f>E9+F9</f>
        <v>34488558</v>
      </c>
      <c r="E9" s="863">
        <f>34048175+383</f>
        <v>34048558</v>
      </c>
      <c r="F9" s="863">
        <v>440000</v>
      </c>
      <c r="G9" s="863">
        <v>0</v>
      </c>
      <c r="H9" s="863">
        <v>0</v>
      </c>
      <c r="I9" s="863">
        <v>0</v>
      </c>
      <c r="J9" s="863">
        <v>0</v>
      </c>
      <c r="K9" s="863">
        <v>0</v>
      </c>
      <c r="L9" s="863"/>
      <c r="M9" s="863">
        <v>0</v>
      </c>
      <c r="N9" s="694">
        <v>0</v>
      </c>
      <c r="O9" s="617"/>
      <c r="P9" s="617"/>
    </row>
    <row r="10" ht="29.25" customHeight="1" spans="1:14">
      <c r="A10" s="431" t="s">
        <v>109</v>
      </c>
      <c r="B10" s="431" t="s">
        <v>110</v>
      </c>
      <c r="C10" s="863">
        <v>7946511.53</v>
      </c>
      <c r="D10" s="863">
        <v>7946395.53</v>
      </c>
      <c r="E10" s="863">
        <v>7546395.53</v>
      </c>
      <c r="F10" s="863">
        <v>400000</v>
      </c>
      <c r="G10" s="863">
        <v>0</v>
      </c>
      <c r="H10" s="863">
        <v>0</v>
      </c>
      <c r="I10" s="863">
        <v>0</v>
      </c>
      <c r="J10" s="863">
        <v>0</v>
      </c>
      <c r="K10" s="863">
        <v>0</v>
      </c>
      <c r="L10" s="863">
        <v>116</v>
      </c>
      <c r="M10" s="863">
        <v>0</v>
      </c>
      <c r="N10" s="694">
        <v>0</v>
      </c>
    </row>
    <row r="11" ht="29.25" customHeight="1" spans="1:14">
      <c r="A11" s="431" t="s">
        <v>111</v>
      </c>
      <c r="B11" s="431" t="s">
        <v>112</v>
      </c>
      <c r="C11" s="863">
        <v>565997.4</v>
      </c>
      <c r="D11" s="863">
        <v>273357.4</v>
      </c>
      <c r="E11" s="863">
        <v>273357.4</v>
      </c>
      <c r="F11" s="863">
        <v>0</v>
      </c>
      <c r="G11" s="863">
        <v>0</v>
      </c>
      <c r="H11" s="863">
        <v>0</v>
      </c>
      <c r="I11" s="863">
        <v>0</v>
      </c>
      <c r="J11" s="863">
        <v>0</v>
      </c>
      <c r="K11" s="863">
        <v>0</v>
      </c>
      <c r="L11" s="863">
        <v>292640</v>
      </c>
      <c r="M11" s="863">
        <v>0</v>
      </c>
      <c r="N11" s="694">
        <v>0</v>
      </c>
    </row>
    <row r="12" ht="29.25" customHeight="1" spans="1:16">
      <c r="A12" s="431" t="s">
        <v>113</v>
      </c>
      <c r="B12" s="431" t="s">
        <v>114</v>
      </c>
      <c r="C12" s="863">
        <v>4478335.3</v>
      </c>
      <c r="D12" s="864">
        <f>E12+F12</f>
        <v>4478335</v>
      </c>
      <c r="E12" s="864">
        <v>4378335</v>
      </c>
      <c r="F12" s="864">
        <v>100000</v>
      </c>
      <c r="G12" s="694">
        <v>0</v>
      </c>
      <c r="H12" s="863">
        <v>0</v>
      </c>
      <c r="I12" s="863">
        <v>0</v>
      </c>
      <c r="J12" s="863">
        <v>0</v>
      </c>
      <c r="K12" s="863">
        <v>0</v>
      </c>
      <c r="L12" s="863"/>
      <c r="M12" s="863">
        <v>0</v>
      </c>
      <c r="N12" s="694">
        <v>0</v>
      </c>
      <c r="O12" s="617"/>
      <c r="P12" s="617"/>
    </row>
    <row r="13" ht="29.25" customHeight="1" spans="1:16">
      <c r="A13" s="431" t="s">
        <v>115</v>
      </c>
      <c r="B13" s="431" t="s">
        <v>116</v>
      </c>
      <c r="C13" s="447">
        <v>5324687</v>
      </c>
      <c r="D13" s="447">
        <v>5324687</v>
      </c>
      <c r="E13" s="447">
        <v>5324687</v>
      </c>
      <c r="F13" s="863">
        <v>0</v>
      </c>
      <c r="G13" s="863">
        <v>0</v>
      </c>
      <c r="H13" s="863">
        <v>0</v>
      </c>
      <c r="I13" s="863">
        <v>0</v>
      </c>
      <c r="J13" s="863">
        <v>0</v>
      </c>
      <c r="K13" s="863">
        <v>0</v>
      </c>
      <c r="L13" s="863"/>
      <c r="M13" s="863">
        <v>0</v>
      </c>
      <c r="N13" s="694">
        <v>0</v>
      </c>
      <c r="O13" s="617"/>
      <c r="P13" s="617"/>
    </row>
    <row r="14" ht="29.25" customHeight="1" spans="1:16">
      <c r="A14" s="431" t="s">
        <v>117</v>
      </c>
      <c r="B14" s="431" t="s">
        <v>118</v>
      </c>
      <c r="C14" s="865">
        <v>1549296</v>
      </c>
      <c r="D14" s="865">
        <v>1549296</v>
      </c>
      <c r="E14" s="865">
        <v>1549296</v>
      </c>
      <c r="F14" s="866"/>
      <c r="G14" s="863">
        <v>0</v>
      </c>
      <c r="H14" s="863">
        <v>0</v>
      </c>
      <c r="I14" s="863">
        <v>0</v>
      </c>
      <c r="J14" s="863">
        <v>0</v>
      </c>
      <c r="K14" s="863">
        <v>0</v>
      </c>
      <c r="L14" s="863"/>
      <c r="M14" s="863">
        <v>0</v>
      </c>
      <c r="N14" s="694">
        <v>0</v>
      </c>
      <c r="O14" s="617"/>
      <c r="P14" s="617"/>
    </row>
    <row r="15" ht="29.25" customHeight="1" spans="1:16">
      <c r="A15" s="431" t="s">
        <v>119</v>
      </c>
      <c r="B15" s="431" t="s">
        <v>120</v>
      </c>
      <c r="C15" s="448">
        <v>524632</v>
      </c>
      <c r="D15" s="448">
        <v>524632</v>
      </c>
      <c r="E15" s="448">
        <v>524632</v>
      </c>
      <c r="F15" s="448"/>
      <c r="G15" s="863">
        <v>0</v>
      </c>
      <c r="H15" s="863">
        <v>0</v>
      </c>
      <c r="I15" s="863">
        <v>0</v>
      </c>
      <c r="J15" s="863">
        <v>0</v>
      </c>
      <c r="K15" s="863">
        <v>0</v>
      </c>
      <c r="L15" s="863"/>
      <c r="M15" s="863">
        <v>0</v>
      </c>
      <c r="N15" s="694">
        <v>0</v>
      </c>
      <c r="O15" s="617"/>
      <c r="P15" s="617"/>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G13" sqref="G13"/>
    </sheetView>
  </sheetViews>
  <sheetFormatPr defaultColWidth="9.125" defaultRowHeight="10.8"/>
  <cols>
    <col min="1" max="1" width="26" customWidth="1"/>
    <col min="2" max="2" width="15.375" customWidth="1"/>
    <col min="3" max="3" width="57.8333333333333" customWidth="1"/>
    <col min="4" max="4" width="18.125" customWidth="1"/>
    <col min="5" max="6" width="17.375" customWidth="1"/>
    <col min="7" max="7" width="18.5" customWidth="1"/>
    <col min="8" max="9" width="17.375" customWidth="1"/>
  </cols>
  <sheetData>
    <row r="1" s="1" customFormat="1" ht="22.5" customHeight="1" spans="1:9">
      <c r="A1" s="531"/>
      <c r="B1" s="532"/>
      <c r="C1" s="367"/>
      <c r="D1" s="367"/>
      <c r="E1" s="367"/>
      <c r="F1" s="367"/>
      <c r="G1" s="367"/>
      <c r="H1" s="367"/>
      <c r="I1" s="544" t="s">
        <v>566</v>
      </c>
    </row>
    <row r="2" s="365" customFormat="1" ht="22.5" customHeight="1" spans="1:9">
      <c r="A2" s="368" t="s">
        <v>567</v>
      </c>
      <c r="B2" s="368"/>
      <c r="C2" s="368"/>
      <c r="D2" s="368"/>
      <c r="E2" s="368"/>
      <c r="F2" s="368"/>
      <c r="G2" s="368"/>
      <c r="H2" s="368"/>
      <c r="I2" s="368"/>
    </row>
    <row r="3" s="366" customFormat="1" ht="22.5" customHeight="1" spans="1:9">
      <c r="A3" s="533"/>
      <c r="B3" s="534"/>
      <c r="C3" s="534"/>
      <c r="D3" s="534"/>
      <c r="E3" s="534"/>
      <c r="F3" s="535"/>
      <c r="G3" s="535"/>
      <c r="H3" s="535"/>
      <c r="I3" s="545" t="s">
        <v>87</v>
      </c>
    </row>
    <row r="4" s="366" customFormat="1" ht="22.5" customHeight="1" spans="1:9">
      <c r="A4" s="376" t="s">
        <v>123</v>
      </c>
      <c r="B4" s="376" t="s">
        <v>88</v>
      </c>
      <c r="C4" s="372" t="s">
        <v>460</v>
      </c>
      <c r="D4" s="372" t="s">
        <v>90</v>
      </c>
      <c r="E4" s="373" t="s">
        <v>568</v>
      </c>
      <c r="F4" s="371" t="s">
        <v>372</v>
      </c>
      <c r="G4" s="371" t="s">
        <v>374</v>
      </c>
      <c r="H4" s="371" t="s">
        <v>569</v>
      </c>
      <c r="I4" s="371" t="s">
        <v>375</v>
      </c>
    </row>
    <row r="5" s="366" customFormat="1" ht="38.25" customHeight="1" spans="1:9">
      <c r="A5" s="376"/>
      <c r="B5" s="376"/>
      <c r="C5" s="376"/>
      <c r="D5" s="376"/>
      <c r="E5" s="371"/>
      <c r="F5" s="371"/>
      <c r="G5" s="371"/>
      <c r="H5" s="371"/>
      <c r="I5" s="371"/>
    </row>
    <row r="6" s="410" customFormat="1" ht="27" customHeight="1" spans="1:9">
      <c r="A6" s="536"/>
      <c r="B6" s="536"/>
      <c r="C6" s="536" t="s">
        <v>104</v>
      </c>
      <c r="D6" s="456">
        <f>D8+D12+D16</f>
        <v>72360</v>
      </c>
      <c r="E6" s="456">
        <f>E8+E12+E16</f>
        <v>72360</v>
      </c>
      <c r="F6" s="435"/>
      <c r="G6" s="435"/>
      <c r="H6" s="435"/>
      <c r="I6" s="435"/>
    </row>
    <row r="7" s="410" customFormat="1" ht="24" customHeight="1" spans="1:9">
      <c r="A7" s="415"/>
      <c r="B7" s="416" t="s">
        <v>105</v>
      </c>
      <c r="C7" s="380" t="s">
        <v>106</v>
      </c>
      <c r="D7" s="489">
        <v>72360</v>
      </c>
      <c r="E7" s="489">
        <v>72360</v>
      </c>
      <c r="F7" s="537">
        <v>0</v>
      </c>
      <c r="G7" s="538">
        <v>0</v>
      </c>
      <c r="H7" s="538">
        <v>0</v>
      </c>
      <c r="I7" s="538">
        <v>0</v>
      </c>
    </row>
    <row r="8" s="530" customFormat="1" ht="24" customHeight="1" spans="1:9">
      <c r="A8" s="415"/>
      <c r="B8" s="416" t="s">
        <v>107</v>
      </c>
      <c r="C8" s="380" t="s">
        <v>108</v>
      </c>
      <c r="D8" s="489">
        <v>33120</v>
      </c>
      <c r="E8" s="489">
        <v>33120</v>
      </c>
      <c r="F8" s="537">
        <v>0</v>
      </c>
      <c r="G8" s="538">
        <v>0</v>
      </c>
      <c r="H8" s="538">
        <v>0</v>
      </c>
      <c r="I8" s="538">
        <v>0</v>
      </c>
    </row>
    <row r="9" ht="24" customHeight="1" spans="1:9">
      <c r="A9" s="422" t="s">
        <v>298</v>
      </c>
      <c r="B9" s="379"/>
      <c r="C9" s="423" t="s">
        <v>177</v>
      </c>
      <c r="D9" s="539">
        <v>33120</v>
      </c>
      <c r="E9" s="539">
        <v>33120</v>
      </c>
      <c r="F9" s="540">
        <v>0</v>
      </c>
      <c r="G9" s="541">
        <v>0</v>
      </c>
      <c r="H9" s="541">
        <v>0</v>
      </c>
      <c r="I9" s="541">
        <v>0</v>
      </c>
    </row>
    <row r="10" ht="24" customHeight="1" spans="1:9">
      <c r="A10" s="422" t="s">
        <v>307</v>
      </c>
      <c r="B10" s="379"/>
      <c r="C10" s="423" t="s">
        <v>179</v>
      </c>
      <c r="D10" s="539">
        <v>33120</v>
      </c>
      <c r="E10" s="539">
        <v>33120</v>
      </c>
      <c r="F10" s="540">
        <v>0</v>
      </c>
      <c r="G10" s="541">
        <v>0</v>
      </c>
      <c r="H10" s="541">
        <v>0</v>
      </c>
      <c r="I10" s="541">
        <v>0</v>
      </c>
    </row>
    <row r="11" ht="24" customHeight="1" spans="1:12">
      <c r="A11" s="422" t="s">
        <v>148</v>
      </c>
      <c r="B11" s="379"/>
      <c r="C11" s="423" t="s">
        <v>181</v>
      </c>
      <c r="D11" s="539">
        <v>33120</v>
      </c>
      <c r="E11" s="539">
        <v>33120</v>
      </c>
      <c r="F11" s="540">
        <v>0</v>
      </c>
      <c r="G11" s="541">
        <v>0</v>
      </c>
      <c r="H11" s="541">
        <v>0</v>
      </c>
      <c r="I11" s="541">
        <v>0</v>
      </c>
      <c r="K11" s="1"/>
      <c r="L11" s="1"/>
    </row>
    <row r="12" s="530" customFormat="1" ht="24" customHeight="1" spans="1:9">
      <c r="A12" s="415"/>
      <c r="B12" s="416" t="s">
        <v>109</v>
      </c>
      <c r="C12" s="380" t="s">
        <v>110</v>
      </c>
      <c r="D12" s="489">
        <f t="shared" ref="D12:I12" si="0">D15</f>
        <v>15840</v>
      </c>
      <c r="E12" s="489">
        <f t="shared" si="0"/>
        <v>15840</v>
      </c>
      <c r="F12" s="537">
        <f t="shared" si="0"/>
        <v>0</v>
      </c>
      <c r="G12" s="538">
        <f t="shared" si="0"/>
        <v>0</v>
      </c>
      <c r="H12" s="538">
        <f t="shared" si="0"/>
        <v>0</v>
      </c>
      <c r="I12" s="538">
        <f t="shared" si="0"/>
        <v>0</v>
      </c>
    </row>
    <row r="13" ht="22.5" customHeight="1" spans="1:9">
      <c r="A13" s="422" t="s">
        <v>298</v>
      </c>
      <c r="B13" s="379"/>
      <c r="C13" s="423" t="s">
        <v>177</v>
      </c>
      <c r="D13" s="542">
        <f t="shared" ref="D13:I13" si="1">D14</f>
        <v>15840</v>
      </c>
      <c r="E13" s="542">
        <f t="shared" si="1"/>
        <v>15840</v>
      </c>
      <c r="F13" s="543">
        <f t="shared" si="1"/>
        <v>0</v>
      </c>
      <c r="G13" s="543">
        <f t="shared" si="1"/>
        <v>0</v>
      </c>
      <c r="H13" s="543">
        <f t="shared" si="1"/>
        <v>0</v>
      </c>
      <c r="I13" s="543">
        <f t="shared" si="1"/>
        <v>0</v>
      </c>
    </row>
    <row r="14" ht="22.5" customHeight="1" spans="1:9">
      <c r="A14" s="422" t="s">
        <v>307</v>
      </c>
      <c r="B14" s="379"/>
      <c r="C14" s="423" t="s">
        <v>179</v>
      </c>
      <c r="D14" s="542">
        <f t="shared" ref="D14:I14" si="2">D15</f>
        <v>15840</v>
      </c>
      <c r="E14" s="542">
        <f t="shared" si="2"/>
        <v>15840</v>
      </c>
      <c r="F14" s="543">
        <f t="shared" si="2"/>
        <v>0</v>
      </c>
      <c r="G14" s="543">
        <f t="shared" si="2"/>
        <v>0</v>
      </c>
      <c r="H14" s="543">
        <f t="shared" si="2"/>
        <v>0</v>
      </c>
      <c r="I14" s="543">
        <f t="shared" si="2"/>
        <v>0</v>
      </c>
    </row>
    <row r="15" ht="22.5" customHeight="1" spans="1:9">
      <c r="A15" s="422" t="s">
        <v>148</v>
      </c>
      <c r="B15" s="379"/>
      <c r="C15" s="423" t="s">
        <v>181</v>
      </c>
      <c r="D15" s="542">
        <v>15840</v>
      </c>
      <c r="E15" s="542">
        <v>15840</v>
      </c>
      <c r="F15" s="543">
        <v>0</v>
      </c>
      <c r="G15" s="543">
        <v>0</v>
      </c>
      <c r="H15" s="543">
        <v>0</v>
      </c>
      <c r="I15" s="543">
        <v>0</v>
      </c>
    </row>
    <row r="16" s="530" customFormat="1" ht="24" customHeight="1" spans="1:9">
      <c r="A16" s="415"/>
      <c r="B16" s="416" t="s">
        <v>337</v>
      </c>
      <c r="C16" s="380" t="s">
        <v>114</v>
      </c>
      <c r="D16" s="489">
        <v>23400</v>
      </c>
      <c r="E16" s="489">
        <v>23400</v>
      </c>
      <c r="F16" s="537">
        <v>0</v>
      </c>
      <c r="G16" s="538">
        <v>0</v>
      </c>
      <c r="H16" s="538">
        <v>0</v>
      </c>
      <c r="I16" s="538">
        <v>0</v>
      </c>
    </row>
    <row r="17" ht="22.5" customHeight="1" spans="1:9">
      <c r="A17" s="422" t="s">
        <v>298</v>
      </c>
      <c r="B17" s="379"/>
      <c r="C17" s="423" t="s">
        <v>177</v>
      </c>
      <c r="D17" s="542">
        <v>23400</v>
      </c>
      <c r="E17" s="542">
        <v>23400</v>
      </c>
      <c r="F17" s="543">
        <v>0</v>
      </c>
      <c r="G17" s="543">
        <v>0</v>
      </c>
      <c r="H17" s="543">
        <v>0</v>
      </c>
      <c r="I17" s="543">
        <v>0</v>
      </c>
    </row>
    <row r="18" ht="22.5" customHeight="1" spans="1:9">
      <c r="A18" s="422" t="s">
        <v>307</v>
      </c>
      <c r="B18" s="379"/>
      <c r="C18" s="423" t="s">
        <v>179</v>
      </c>
      <c r="D18" s="542">
        <v>23400</v>
      </c>
      <c r="E18" s="542">
        <v>23400</v>
      </c>
      <c r="F18" s="543">
        <v>0</v>
      </c>
      <c r="G18" s="543">
        <v>0</v>
      </c>
      <c r="H18" s="543">
        <v>0</v>
      </c>
      <c r="I18" s="543">
        <v>0</v>
      </c>
    </row>
    <row r="19" ht="22.5" customHeight="1" spans="1:9">
      <c r="A19" s="422" t="s">
        <v>148</v>
      </c>
      <c r="B19" s="379"/>
      <c r="C19" s="423" t="s">
        <v>181</v>
      </c>
      <c r="D19" s="542">
        <v>23400</v>
      </c>
      <c r="E19" s="542">
        <v>23400</v>
      </c>
      <c r="F19" s="543">
        <v>0</v>
      </c>
      <c r="G19" s="543">
        <v>0</v>
      </c>
      <c r="H19" s="543">
        <v>0</v>
      </c>
      <c r="I19" s="543">
        <v>0</v>
      </c>
    </row>
    <row r="20" ht="12" spans="4:6">
      <c r="D20" s="386"/>
      <c r="E20" s="386"/>
      <c r="F20" s="386"/>
    </row>
    <row r="21" ht="12" spans="4:6">
      <c r="D21" s="386"/>
      <c r="E21" s="386"/>
      <c r="F21" s="386"/>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showGridLines="0" workbookViewId="0">
      <selection activeCell="A8" sqref="$A8:$XFD11"/>
    </sheetView>
  </sheetViews>
  <sheetFormatPr defaultColWidth="9.125" defaultRowHeight="12.75" customHeight="1"/>
  <cols>
    <col min="1" max="1" width="22.1666666666667" style="1" customWidth="1"/>
    <col min="2" max="2" width="16.375" style="1" customWidth="1"/>
    <col min="3" max="3" width="59.3333333333333" style="1" customWidth="1"/>
    <col min="4" max="4" width="16.5" style="1" customWidth="1"/>
    <col min="5" max="16" width="12.375" style="1" customWidth="1"/>
    <col min="17" max="16384" width="9.125" style="1"/>
  </cols>
  <sheetData>
    <row r="1" ht="23.25" customHeight="1" spans="1:18">
      <c r="A1" s="367"/>
      <c r="B1" s="367"/>
      <c r="C1" s="367"/>
      <c r="D1" s="367"/>
      <c r="E1" s="367"/>
      <c r="F1" s="367"/>
      <c r="G1" s="367"/>
      <c r="H1" s="367"/>
      <c r="I1" s="367"/>
      <c r="J1" s="367"/>
      <c r="K1" s="367"/>
      <c r="L1" s="367"/>
      <c r="M1" s="367"/>
      <c r="N1" s="367"/>
      <c r="P1" s="384" t="s">
        <v>570</v>
      </c>
      <c r="Q1" s="389"/>
      <c r="R1" s="389"/>
    </row>
    <row r="2" s="365" customFormat="1" ht="23.25" customHeight="1" spans="1:18">
      <c r="A2" s="368" t="s">
        <v>571</v>
      </c>
      <c r="B2" s="368"/>
      <c r="C2" s="368"/>
      <c r="D2" s="368"/>
      <c r="E2" s="368"/>
      <c r="F2" s="368"/>
      <c r="G2" s="368"/>
      <c r="H2" s="368"/>
      <c r="I2" s="368"/>
      <c r="J2" s="368"/>
      <c r="K2" s="368"/>
      <c r="L2" s="368"/>
      <c r="M2" s="368"/>
      <c r="N2" s="368"/>
      <c r="O2" s="368"/>
      <c r="P2" s="368"/>
      <c r="Q2" s="390"/>
      <c r="R2" s="390"/>
    </row>
    <row r="3" s="366" customFormat="1" ht="23.25" customHeight="1" spans="1:18">
      <c r="A3" s="369"/>
      <c r="B3" s="370"/>
      <c r="C3" s="370"/>
      <c r="D3" s="370"/>
      <c r="E3" s="370"/>
      <c r="F3" s="370"/>
      <c r="G3" s="370"/>
      <c r="H3" s="370"/>
      <c r="I3" s="385"/>
      <c r="J3" s="385"/>
      <c r="K3" s="385"/>
      <c r="L3" s="385"/>
      <c r="M3" s="385"/>
      <c r="N3" s="385"/>
      <c r="P3" s="387" t="s">
        <v>87</v>
      </c>
      <c r="Q3" s="391"/>
      <c r="R3" s="391"/>
    </row>
    <row r="4" s="366" customFormat="1" ht="25.5" customHeight="1" spans="1:18">
      <c r="A4" s="371" t="s">
        <v>123</v>
      </c>
      <c r="B4" s="371" t="s">
        <v>88</v>
      </c>
      <c r="C4" s="372" t="s">
        <v>124</v>
      </c>
      <c r="D4" s="373" t="s">
        <v>125</v>
      </c>
      <c r="E4" s="374" t="s">
        <v>533</v>
      </c>
      <c r="F4" s="375" t="s">
        <v>534</v>
      </c>
      <c r="G4" s="374" t="s">
        <v>535</v>
      </c>
      <c r="H4" s="374" t="s">
        <v>536</v>
      </c>
      <c r="I4" s="377" t="s">
        <v>537</v>
      </c>
      <c r="J4" s="377" t="s">
        <v>538</v>
      </c>
      <c r="K4" s="377" t="s">
        <v>250</v>
      </c>
      <c r="L4" s="377" t="s">
        <v>539</v>
      </c>
      <c r="M4" s="377" t="s">
        <v>243</v>
      </c>
      <c r="N4" s="377" t="s">
        <v>251</v>
      </c>
      <c r="O4" s="377" t="s">
        <v>246</v>
      </c>
      <c r="P4" s="371" t="s">
        <v>252</v>
      </c>
      <c r="Q4" s="385"/>
      <c r="R4" s="385"/>
    </row>
    <row r="5" s="366" customFormat="1" ht="14.25" customHeight="1" spans="1:18">
      <c r="A5" s="371"/>
      <c r="B5" s="371"/>
      <c r="C5" s="376"/>
      <c r="D5" s="371"/>
      <c r="E5" s="377"/>
      <c r="F5" s="378"/>
      <c r="G5" s="377"/>
      <c r="H5" s="377"/>
      <c r="I5" s="377"/>
      <c r="J5" s="377"/>
      <c r="K5" s="377"/>
      <c r="L5" s="377"/>
      <c r="M5" s="377"/>
      <c r="N5" s="377"/>
      <c r="O5" s="377"/>
      <c r="P5" s="371"/>
      <c r="Q5" s="385"/>
      <c r="R5" s="385"/>
    </row>
    <row r="6" s="366" customFormat="1" ht="14.25" customHeight="1" spans="1:18">
      <c r="A6" s="371"/>
      <c r="B6" s="371"/>
      <c r="C6" s="376"/>
      <c r="D6" s="371"/>
      <c r="E6" s="377"/>
      <c r="F6" s="378"/>
      <c r="G6" s="377"/>
      <c r="H6" s="377"/>
      <c r="I6" s="377"/>
      <c r="J6" s="377"/>
      <c r="K6" s="377"/>
      <c r="L6" s="377"/>
      <c r="M6" s="377"/>
      <c r="N6" s="377"/>
      <c r="O6" s="377"/>
      <c r="P6" s="371"/>
      <c r="Q6" s="385"/>
      <c r="R6" s="385"/>
    </row>
    <row r="7" s="366" customFormat="1" ht="23.25" customHeight="1" spans="1:18">
      <c r="A7" s="371"/>
      <c r="B7" s="380"/>
      <c r="C7" s="380" t="s">
        <v>104</v>
      </c>
      <c r="D7" s="528">
        <v>0</v>
      </c>
      <c r="E7" s="528"/>
      <c r="F7" s="528"/>
      <c r="G7" s="528"/>
      <c r="H7" s="528"/>
      <c r="I7" s="528"/>
      <c r="J7" s="528"/>
      <c r="K7" s="528"/>
      <c r="L7" s="528"/>
      <c r="M7" s="528"/>
      <c r="N7" s="528"/>
      <c r="O7" s="528"/>
      <c r="P7" s="528"/>
      <c r="Q7" s="391"/>
      <c r="R7" s="391"/>
    </row>
    <row r="8" ht="23.25" customHeight="1" spans="1:18">
      <c r="A8" s="389"/>
      <c r="B8" s="389"/>
      <c r="C8" s="389"/>
      <c r="D8" s="389"/>
      <c r="E8" s="389"/>
      <c r="F8" s="389"/>
      <c r="G8" s="389"/>
      <c r="H8" s="389"/>
      <c r="I8" s="389"/>
      <c r="J8" s="389"/>
      <c r="K8" s="389"/>
      <c r="L8" s="389"/>
      <c r="M8" s="389"/>
      <c r="N8" s="389"/>
      <c r="O8" s="389"/>
      <c r="P8" s="389"/>
      <c r="Q8" s="389"/>
      <c r="R8" s="389"/>
    </row>
    <row r="9" ht="23.25" customHeight="1" spans="1:18">
      <c r="A9" s="389"/>
      <c r="B9" s="389"/>
      <c r="C9" s="389"/>
      <c r="D9" s="389"/>
      <c r="E9" s="389"/>
      <c r="F9" s="389"/>
      <c r="G9" s="389"/>
      <c r="H9" s="389"/>
      <c r="I9" s="389"/>
      <c r="J9" s="389"/>
      <c r="K9" s="389"/>
      <c r="L9" s="389"/>
      <c r="M9" s="389"/>
      <c r="N9" s="389"/>
      <c r="O9" s="389"/>
      <c r="P9" s="389"/>
      <c r="Q9" s="389"/>
      <c r="R9" s="389"/>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showGridLines="0" workbookViewId="0">
      <selection activeCell="D29" sqref="D28:D29"/>
    </sheetView>
  </sheetViews>
  <sheetFormatPr defaultColWidth="9.125" defaultRowHeight="12.75" customHeight="1" outlineLevelRow="6"/>
  <cols>
    <col min="1" max="1" width="23.5" style="1" customWidth="1"/>
    <col min="2" max="2" width="16.375" style="1" customWidth="1"/>
    <col min="3" max="3" width="60.6666666666667" style="1" customWidth="1"/>
    <col min="4" max="4" width="16.5" style="1" customWidth="1"/>
    <col min="5" max="16" width="12.375" style="1" customWidth="1"/>
    <col min="17" max="16384" width="9.125" style="1"/>
  </cols>
  <sheetData>
    <row r="1" ht="23.25" customHeight="1" spans="1:18">
      <c r="A1" s="367"/>
      <c r="B1" s="367"/>
      <c r="C1" s="367"/>
      <c r="D1" s="367"/>
      <c r="E1" s="367"/>
      <c r="F1" s="367"/>
      <c r="G1" s="367"/>
      <c r="H1" s="367"/>
      <c r="I1" s="367"/>
      <c r="J1" s="367"/>
      <c r="K1" s="367"/>
      <c r="L1" s="367"/>
      <c r="M1" s="367"/>
      <c r="N1" s="367"/>
      <c r="P1" s="384" t="s">
        <v>572</v>
      </c>
      <c r="Q1" s="389"/>
      <c r="R1" s="389"/>
    </row>
    <row r="2" s="365" customFormat="1" ht="23.25" customHeight="1" spans="1:18">
      <c r="A2" s="368" t="s">
        <v>573</v>
      </c>
      <c r="B2" s="368"/>
      <c r="C2" s="368"/>
      <c r="D2" s="368"/>
      <c r="E2" s="368"/>
      <c r="F2" s="368"/>
      <c r="G2" s="368"/>
      <c r="H2" s="368"/>
      <c r="I2" s="368"/>
      <c r="J2" s="368"/>
      <c r="K2" s="368"/>
      <c r="L2" s="368"/>
      <c r="M2" s="368"/>
      <c r="N2" s="368"/>
      <c r="O2" s="368"/>
      <c r="P2" s="368"/>
      <c r="Q2" s="390"/>
      <c r="R2" s="390"/>
    </row>
    <row r="3" s="366" customFormat="1" ht="23.25" customHeight="1" spans="1:18">
      <c r="A3" s="369"/>
      <c r="B3" s="370"/>
      <c r="C3" s="370"/>
      <c r="D3" s="370"/>
      <c r="E3" s="370"/>
      <c r="F3" s="370"/>
      <c r="G3" s="370"/>
      <c r="H3" s="370"/>
      <c r="I3" s="385"/>
      <c r="J3" s="385"/>
      <c r="K3" s="385"/>
      <c r="L3" s="385"/>
      <c r="M3" s="385"/>
      <c r="N3" s="385"/>
      <c r="P3" s="387" t="s">
        <v>87</v>
      </c>
      <c r="Q3" s="391"/>
      <c r="R3" s="391"/>
    </row>
    <row r="4" s="366" customFormat="1" ht="25.5" customHeight="1" spans="1:18">
      <c r="A4" s="371" t="s">
        <v>123</v>
      </c>
      <c r="B4" s="371" t="s">
        <v>88</v>
      </c>
      <c r="C4" s="372" t="s">
        <v>124</v>
      </c>
      <c r="D4" s="373" t="s">
        <v>125</v>
      </c>
      <c r="E4" s="374" t="s">
        <v>533</v>
      </c>
      <c r="F4" s="375" t="s">
        <v>534</v>
      </c>
      <c r="G4" s="374" t="s">
        <v>535</v>
      </c>
      <c r="H4" s="374" t="s">
        <v>536</v>
      </c>
      <c r="I4" s="377" t="s">
        <v>537</v>
      </c>
      <c r="J4" s="377" t="s">
        <v>538</v>
      </c>
      <c r="K4" s="377" t="s">
        <v>250</v>
      </c>
      <c r="L4" s="377" t="s">
        <v>539</v>
      </c>
      <c r="M4" s="377" t="s">
        <v>243</v>
      </c>
      <c r="N4" s="377" t="s">
        <v>251</v>
      </c>
      <c r="O4" s="377" t="s">
        <v>246</v>
      </c>
      <c r="P4" s="371" t="s">
        <v>252</v>
      </c>
      <c r="Q4" s="385"/>
      <c r="R4" s="385"/>
    </row>
    <row r="5" s="366" customFormat="1" ht="14.25" customHeight="1" spans="1:18">
      <c r="A5" s="371"/>
      <c r="B5" s="371"/>
      <c r="C5" s="376"/>
      <c r="D5" s="371"/>
      <c r="E5" s="377"/>
      <c r="F5" s="378"/>
      <c r="G5" s="377"/>
      <c r="H5" s="377"/>
      <c r="I5" s="377"/>
      <c r="J5" s="377"/>
      <c r="K5" s="377"/>
      <c r="L5" s="377"/>
      <c r="M5" s="377"/>
      <c r="N5" s="377"/>
      <c r="O5" s="377"/>
      <c r="P5" s="371"/>
      <c r="Q5" s="385"/>
      <c r="R5" s="385"/>
    </row>
    <row r="6" s="366" customFormat="1" ht="14.25" customHeight="1" spans="1:18">
      <c r="A6" s="371"/>
      <c r="B6" s="371"/>
      <c r="C6" s="376"/>
      <c r="D6" s="371"/>
      <c r="E6" s="377"/>
      <c r="F6" s="378"/>
      <c r="G6" s="377"/>
      <c r="H6" s="377"/>
      <c r="I6" s="377"/>
      <c r="J6" s="377"/>
      <c r="K6" s="377"/>
      <c r="L6" s="377"/>
      <c r="M6" s="377"/>
      <c r="N6" s="377"/>
      <c r="O6" s="377"/>
      <c r="P6" s="371"/>
      <c r="Q6" s="385"/>
      <c r="R6" s="385"/>
    </row>
    <row r="7" s="366" customFormat="1" ht="22" customHeight="1" spans="1:18">
      <c r="A7" s="379"/>
      <c r="B7" s="380"/>
      <c r="C7" s="380" t="s">
        <v>104</v>
      </c>
      <c r="D7" s="528">
        <v>0</v>
      </c>
      <c r="E7" s="528"/>
      <c r="F7" s="528"/>
      <c r="G7" s="528"/>
      <c r="H7" s="528"/>
      <c r="I7" s="528"/>
      <c r="J7" s="528"/>
      <c r="K7" s="528"/>
      <c r="L7" s="528"/>
      <c r="M7" s="528"/>
      <c r="N7" s="528"/>
      <c r="O7" s="528"/>
      <c r="P7" s="528"/>
      <c r="Q7" s="529"/>
      <c r="R7" s="391"/>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139"/>
  <sheetViews>
    <sheetView showGridLines="0" showZeros="0" zoomScale="115" zoomScaleNormal="115" workbookViewId="0">
      <selection activeCell="J12" sqref="J12"/>
    </sheetView>
  </sheetViews>
  <sheetFormatPr defaultColWidth="9.125" defaultRowHeight="12.75" customHeight="1"/>
  <cols>
    <col min="1" max="1" width="26.375" style="1" customWidth="1"/>
    <col min="2" max="2" width="16.375" style="1" customWidth="1"/>
    <col min="3" max="3" width="43.1875" style="1" customWidth="1"/>
    <col min="4" max="4" width="21.1666666666667" style="467" customWidth="1"/>
    <col min="5" max="6" width="15.8333333333333" style="1" customWidth="1"/>
    <col min="7" max="7" width="14.3333333333333" style="1" customWidth="1"/>
    <col min="8" max="8" width="11.6666666666667" style="1" customWidth="1"/>
    <col min="9" max="9" width="15.8333333333333" style="1" customWidth="1"/>
    <col min="10" max="10" width="14.3333333333333" style="1" customWidth="1"/>
    <col min="11" max="12" width="11.6666666666667" style="1" customWidth="1"/>
    <col min="13" max="13" width="14.3333333333333" style="1" customWidth="1"/>
    <col min="14" max="15" width="12.375" style="1" customWidth="1"/>
    <col min="16" max="18" width="9.125" style="1"/>
    <col min="19" max="19" width="10.4270833333333" style="1" customWidth="1"/>
    <col min="20" max="22" width="9.125" style="1"/>
    <col min="23" max="88" width="9.125" style="468"/>
    <col min="89" max="16384" width="9.125" style="1"/>
  </cols>
  <sheetData>
    <row r="1" ht="23.25" customHeight="1" spans="22:22">
      <c r="V1" s="366" t="s">
        <v>574</v>
      </c>
    </row>
    <row r="2" s="365" customFormat="1" ht="23.25" customHeight="1" spans="1:88">
      <c r="A2" s="469" t="s">
        <v>575</v>
      </c>
      <c r="B2" s="469"/>
      <c r="C2" s="469"/>
      <c r="D2" s="470"/>
      <c r="E2" s="469"/>
      <c r="F2" s="469"/>
      <c r="G2" s="469"/>
      <c r="H2" s="469"/>
      <c r="I2" s="469"/>
      <c r="J2" s="469"/>
      <c r="K2" s="469"/>
      <c r="L2" s="469"/>
      <c r="M2" s="469"/>
      <c r="N2" s="469"/>
      <c r="O2" s="469"/>
      <c r="P2" s="469"/>
      <c r="Q2" s="469"/>
      <c r="R2" s="469"/>
      <c r="S2" s="469"/>
      <c r="T2" s="469"/>
      <c r="U2" s="469"/>
      <c r="V2" s="469"/>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row>
    <row r="3" ht="23.25" customHeight="1" spans="22:22">
      <c r="V3" s="366" t="s">
        <v>87</v>
      </c>
    </row>
    <row r="4" s="460" customFormat="1" ht="24" customHeight="1" spans="1:89">
      <c r="A4" s="471" t="s">
        <v>123</v>
      </c>
      <c r="B4" s="472" t="s">
        <v>88</v>
      </c>
      <c r="C4" s="471" t="s">
        <v>576</v>
      </c>
      <c r="D4" s="471" t="s">
        <v>577</v>
      </c>
      <c r="E4" s="471" t="s">
        <v>235</v>
      </c>
      <c r="F4" s="471"/>
      <c r="G4" s="471"/>
      <c r="H4" s="471"/>
      <c r="I4" s="471" t="s">
        <v>236</v>
      </c>
      <c r="J4" s="471"/>
      <c r="K4" s="471"/>
      <c r="L4" s="471"/>
      <c r="M4" s="471"/>
      <c r="N4" s="471"/>
      <c r="O4" s="471"/>
      <c r="P4" s="471"/>
      <c r="Q4" s="471"/>
      <c r="R4" s="471"/>
      <c r="S4" s="475" t="s">
        <v>237</v>
      </c>
      <c r="T4" s="475" t="s">
        <v>238</v>
      </c>
      <c r="U4" s="475" t="s">
        <v>239</v>
      </c>
      <c r="V4" s="471" t="s">
        <v>240</v>
      </c>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1"/>
      <c r="BW4" s="501"/>
      <c r="BX4" s="501"/>
      <c r="BY4" s="501"/>
      <c r="BZ4" s="501"/>
      <c r="CA4" s="501"/>
      <c r="CB4" s="501"/>
      <c r="CC4" s="501"/>
      <c r="CD4" s="501"/>
      <c r="CE4" s="501"/>
      <c r="CF4" s="501"/>
      <c r="CG4" s="501"/>
      <c r="CH4" s="501"/>
      <c r="CI4" s="501"/>
      <c r="CJ4" s="501"/>
      <c r="CK4" s="504"/>
    </row>
    <row r="5" s="460" customFormat="1" ht="24" customHeight="1" spans="1:89">
      <c r="A5" s="471"/>
      <c r="B5" s="473"/>
      <c r="C5" s="471"/>
      <c r="D5" s="471"/>
      <c r="E5" s="471"/>
      <c r="F5" s="471"/>
      <c r="G5" s="471"/>
      <c r="H5" s="471"/>
      <c r="I5" s="471"/>
      <c r="J5" s="471"/>
      <c r="K5" s="471"/>
      <c r="L5" s="471"/>
      <c r="M5" s="471"/>
      <c r="N5" s="471"/>
      <c r="O5" s="471"/>
      <c r="P5" s="471"/>
      <c r="Q5" s="471"/>
      <c r="R5" s="471"/>
      <c r="S5" s="475"/>
      <c r="T5" s="475"/>
      <c r="U5" s="475"/>
      <c r="V5" s="47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1"/>
      <c r="BZ5" s="501"/>
      <c r="CA5" s="501"/>
      <c r="CB5" s="501"/>
      <c r="CC5" s="501"/>
      <c r="CD5" s="501"/>
      <c r="CE5" s="501"/>
      <c r="CF5" s="501"/>
      <c r="CG5" s="501"/>
      <c r="CH5" s="501"/>
      <c r="CI5" s="501"/>
      <c r="CJ5" s="501"/>
      <c r="CK5" s="504"/>
    </row>
    <row r="6" s="465" customFormat="1" ht="41" customHeight="1" spans="1:88">
      <c r="A6" s="471"/>
      <c r="B6" s="474"/>
      <c r="C6" s="471"/>
      <c r="D6" s="471"/>
      <c r="E6" s="471" t="s">
        <v>104</v>
      </c>
      <c r="F6" s="475" t="s">
        <v>241</v>
      </c>
      <c r="G6" s="475" t="s">
        <v>242</v>
      </c>
      <c r="H6" s="475" t="s">
        <v>243</v>
      </c>
      <c r="I6" s="471" t="s">
        <v>104</v>
      </c>
      <c r="J6" s="475" t="s">
        <v>563</v>
      </c>
      <c r="K6" s="475" t="s">
        <v>243</v>
      </c>
      <c r="L6" s="475" t="s">
        <v>246</v>
      </c>
      <c r="M6" s="475" t="s">
        <v>247</v>
      </c>
      <c r="N6" s="475" t="s">
        <v>248</v>
      </c>
      <c r="O6" s="475" t="s">
        <v>249</v>
      </c>
      <c r="P6" s="475" t="s">
        <v>250</v>
      </c>
      <c r="Q6" s="475" t="s">
        <v>251</v>
      </c>
      <c r="R6" s="471" t="s">
        <v>252</v>
      </c>
      <c r="S6" s="475"/>
      <c r="T6" s="475"/>
      <c r="U6" s="475"/>
      <c r="V6" s="471"/>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2"/>
      <c r="BP6" s="502"/>
      <c r="BQ6" s="502"/>
      <c r="BR6" s="502"/>
      <c r="BS6" s="502"/>
      <c r="BT6" s="502"/>
      <c r="BU6" s="502"/>
      <c r="BV6" s="502"/>
      <c r="BW6" s="502"/>
      <c r="BX6" s="502"/>
      <c r="BY6" s="502"/>
      <c r="BZ6" s="502"/>
      <c r="CA6" s="502"/>
      <c r="CB6" s="502"/>
      <c r="CC6" s="502"/>
      <c r="CD6" s="502"/>
      <c r="CE6" s="502"/>
      <c r="CF6" s="502"/>
      <c r="CG6" s="502"/>
      <c r="CH6" s="502"/>
      <c r="CI6" s="502"/>
      <c r="CJ6" s="502"/>
    </row>
    <row r="7" s="366" customFormat="1" ht="22" customHeight="1" spans="1:88">
      <c r="A7" s="471" t="s">
        <v>578</v>
      </c>
      <c r="B7" s="471"/>
      <c r="C7" s="471" t="s">
        <v>578</v>
      </c>
      <c r="D7" s="471" t="s">
        <v>578</v>
      </c>
      <c r="E7" s="471">
        <v>1</v>
      </c>
      <c r="F7" s="471">
        <v>2</v>
      </c>
      <c r="G7" s="471">
        <v>3</v>
      </c>
      <c r="H7" s="471">
        <v>4</v>
      </c>
      <c r="I7" s="471">
        <v>5</v>
      </c>
      <c r="J7" s="471">
        <v>6</v>
      </c>
      <c r="K7" s="471">
        <v>7</v>
      </c>
      <c r="L7" s="471">
        <v>8</v>
      </c>
      <c r="M7" s="471">
        <v>9</v>
      </c>
      <c r="N7" s="471">
        <v>10</v>
      </c>
      <c r="O7" s="471">
        <v>11</v>
      </c>
      <c r="P7" s="471">
        <v>12</v>
      </c>
      <c r="Q7" s="471">
        <v>13</v>
      </c>
      <c r="R7" s="471">
        <v>14</v>
      </c>
      <c r="S7" s="471">
        <v>15</v>
      </c>
      <c r="T7" s="471">
        <v>16</v>
      </c>
      <c r="U7" s="471">
        <v>17</v>
      </c>
      <c r="V7" s="471">
        <v>18</v>
      </c>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row>
    <row r="8" s="410" customFormat="1" ht="26" customHeight="1" spans="1:22">
      <c r="A8" s="476"/>
      <c r="B8" s="477"/>
      <c r="C8" s="476" t="s">
        <v>104</v>
      </c>
      <c r="D8" s="382"/>
      <c r="E8" s="478">
        <f>E10+E32+E51+E61+E81+E102+E122</f>
        <v>41185261.44</v>
      </c>
      <c r="F8" s="478">
        <f t="shared" ref="F8:V8" si="0">F10+F32+F51+F61+F81+F102+F122</f>
        <v>35756432.88</v>
      </c>
      <c r="G8" s="478">
        <f t="shared" si="0"/>
        <v>5348189</v>
      </c>
      <c r="H8" s="478">
        <f t="shared" si="0"/>
        <v>72360</v>
      </c>
      <c r="I8" s="478">
        <f t="shared" si="0"/>
        <v>12460000</v>
      </c>
      <c r="J8" s="478">
        <f t="shared" si="0"/>
        <v>4460000</v>
      </c>
      <c r="K8" s="478">
        <f t="shared" si="0"/>
        <v>0</v>
      </c>
      <c r="L8" s="478">
        <f t="shared" si="0"/>
        <v>0</v>
      </c>
      <c r="M8" s="478">
        <f t="shared" si="0"/>
        <v>8000000</v>
      </c>
      <c r="N8" s="478">
        <f t="shared" si="0"/>
        <v>0</v>
      </c>
      <c r="O8" s="478">
        <f t="shared" si="0"/>
        <v>0</v>
      </c>
      <c r="P8" s="478">
        <f t="shared" si="0"/>
        <v>0</v>
      </c>
      <c r="Q8" s="478">
        <f t="shared" si="0"/>
        <v>0</v>
      </c>
      <c r="R8" s="478">
        <f t="shared" si="0"/>
        <v>0</v>
      </c>
      <c r="S8" s="478">
        <f t="shared" si="0"/>
        <v>0</v>
      </c>
      <c r="T8" s="478">
        <f t="shared" si="0"/>
        <v>0</v>
      </c>
      <c r="U8" s="478">
        <f t="shared" si="0"/>
        <v>0</v>
      </c>
      <c r="V8" s="478">
        <f t="shared" si="0"/>
        <v>0</v>
      </c>
    </row>
    <row r="9" s="410" customFormat="1" ht="27" customHeight="1" spans="1:24">
      <c r="A9" s="415"/>
      <c r="B9" s="416" t="s">
        <v>105</v>
      </c>
      <c r="C9" s="417" t="s">
        <v>106</v>
      </c>
      <c r="D9" s="479"/>
      <c r="E9" s="478">
        <f t="shared" ref="E9:J9" si="1">E10+E32+E51+E61+E81+E102+E122</f>
        <v>41185261.44</v>
      </c>
      <c r="F9" s="478">
        <f t="shared" si="1"/>
        <v>35756432.88</v>
      </c>
      <c r="G9" s="478">
        <f t="shared" si="1"/>
        <v>5348189</v>
      </c>
      <c r="H9" s="478">
        <f t="shared" si="1"/>
        <v>72360</v>
      </c>
      <c r="I9" s="478">
        <f t="shared" si="1"/>
        <v>12460000</v>
      </c>
      <c r="J9" s="478">
        <f t="shared" si="1"/>
        <v>4460000</v>
      </c>
      <c r="K9" s="478">
        <v>0</v>
      </c>
      <c r="L9" s="478">
        <v>0</v>
      </c>
      <c r="M9" s="478">
        <v>8000000</v>
      </c>
      <c r="N9" s="478">
        <v>0</v>
      </c>
      <c r="O9" s="478">
        <v>0</v>
      </c>
      <c r="P9" s="478">
        <v>0</v>
      </c>
      <c r="Q9" s="478">
        <v>0</v>
      </c>
      <c r="R9" s="478">
        <v>0</v>
      </c>
      <c r="S9" s="478">
        <v>0</v>
      </c>
      <c r="T9" s="478">
        <v>0</v>
      </c>
      <c r="U9" s="478">
        <v>0</v>
      </c>
      <c r="V9" s="478">
        <v>0</v>
      </c>
      <c r="W9" s="503"/>
      <c r="X9" s="503"/>
    </row>
    <row r="10" s="410" customFormat="1" ht="22" customHeight="1" spans="1:88">
      <c r="A10" s="419"/>
      <c r="B10" s="416" t="s">
        <v>107</v>
      </c>
      <c r="C10" s="380" t="s">
        <v>108</v>
      </c>
      <c r="D10" s="480"/>
      <c r="E10" s="481">
        <f>25118174.96+383</f>
        <v>25118557.96</v>
      </c>
      <c r="F10" s="481">
        <v>21648674.96</v>
      </c>
      <c r="G10" s="481">
        <f>3436380+383</f>
        <v>3436763</v>
      </c>
      <c r="H10" s="481">
        <v>33120</v>
      </c>
      <c r="I10" s="481">
        <v>8930000</v>
      </c>
      <c r="J10" s="481">
        <v>930000</v>
      </c>
      <c r="K10" s="481">
        <v>0</v>
      </c>
      <c r="L10" s="481">
        <v>0</v>
      </c>
      <c r="M10" s="481">
        <v>8000000</v>
      </c>
      <c r="N10" s="481">
        <v>0</v>
      </c>
      <c r="O10" s="481">
        <v>0</v>
      </c>
      <c r="P10" s="481">
        <v>0</v>
      </c>
      <c r="Q10" s="481">
        <v>0</v>
      </c>
      <c r="R10" s="481">
        <v>0</v>
      </c>
      <c r="S10" s="481">
        <v>0</v>
      </c>
      <c r="T10" s="481">
        <v>0</v>
      </c>
      <c r="U10" s="481">
        <v>0</v>
      </c>
      <c r="V10" s="481">
        <v>0</v>
      </c>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row>
    <row r="11" s="410" customFormat="1" ht="22" customHeight="1" spans="1:88">
      <c r="A11" s="419" t="s">
        <v>289</v>
      </c>
      <c r="B11" s="419" t="s">
        <v>107</v>
      </c>
      <c r="C11" s="420" t="s">
        <v>254</v>
      </c>
      <c r="D11" s="480"/>
      <c r="E11" s="481">
        <f t="shared" ref="E11:E14" si="2">F11</f>
        <v>3546702</v>
      </c>
      <c r="F11" s="481">
        <f>F12+F15</f>
        <v>3546702</v>
      </c>
      <c r="G11" s="481"/>
      <c r="H11" s="481"/>
      <c r="I11" s="481"/>
      <c r="J11" s="481"/>
      <c r="K11" s="481"/>
      <c r="L11" s="481"/>
      <c r="M11" s="481"/>
      <c r="N11" s="481"/>
      <c r="O11" s="481"/>
      <c r="P11" s="481"/>
      <c r="Q11" s="481"/>
      <c r="R11" s="481"/>
      <c r="S11" s="481"/>
      <c r="T11" s="481"/>
      <c r="U11" s="481"/>
      <c r="V11" s="481"/>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row>
    <row r="12" s="410" customFormat="1" ht="22" customHeight="1" spans="1:88">
      <c r="A12" s="419" t="s">
        <v>290</v>
      </c>
      <c r="B12" s="419" t="s">
        <v>107</v>
      </c>
      <c r="C12" s="420" t="s">
        <v>256</v>
      </c>
      <c r="D12" s="480"/>
      <c r="E12" s="481">
        <f t="shared" si="2"/>
        <v>3404834</v>
      </c>
      <c r="F12" s="481">
        <f>F13+F14</f>
        <v>3404834</v>
      </c>
      <c r="G12" s="481"/>
      <c r="H12" s="481"/>
      <c r="I12" s="481"/>
      <c r="J12" s="481"/>
      <c r="K12" s="481"/>
      <c r="L12" s="481"/>
      <c r="M12" s="481"/>
      <c r="N12" s="481"/>
      <c r="O12" s="481"/>
      <c r="P12" s="481"/>
      <c r="Q12" s="481"/>
      <c r="R12" s="481"/>
      <c r="S12" s="481"/>
      <c r="T12" s="481"/>
      <c r="U12" s="481"/>
      <c r="V12" s="481"/>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row>
    <row r="13" s="410" customFormat="1" ht="22" customHeight="1" spans="1:88">
      <c r="A13" s="419" t="s">
        <v>291</v>
      </c>
      <c r="B13" s="419" t="s">
        <v>107</v>
      </c>
      <c r="C13" s="420" t="s">
        <v>258</v>
      </c>
      <c r="D13" s="475" t="s">
        <v>317</v>
      </c>
      <c r="E13" s="481">
        <f t="shared" si="2"/>
        <v>2269889</v>
      </c>
      <c r="F13" s="481">
        <v>2269889</v>
      </c>
      <c r="G13" s="481"/>
      <c r="H13" s="481"/>
      <c r="I13" s="481"/>
      <c r="J13" s="481"/>
      <c r="K13" s="481"/>
      <c r="L13" s="481"/>
      <c r="M13" s="481"/>
      <c r="N13" s="481"/>
      <c r="O13" s="481"/>
      <c r="P13" s="481"/>
      <c r="Q13" s="481"/>
      <c r="R13" s="481"/>
      <c r="S13" s="481"/>
      <c r="T13" s="481"/>
      <c r="U13" s="481"/>
      <c r="V13" s="481"/>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row>
    <row r="14" s="410" customFormat="1" ht="22" customHeight="1" spans="1:88">
      <c r="A14" s="419" t="s">
        <v>292</v>
      </c>
      <c r="B14" s="419" t="s">
        <v>107</v>
      </c>
      <c r="C14" s="420" t="s">
        <v>260</v>
      </c>
      <c r="D14" s="475" t="s">
        <v>317</v>
      </c>
      <c r="E14" s="481">
        <f t="shared" si="2"/>
        <v>1134945</v>
      </c>
      <c r="F14" s="481">
        <v>1134945</v>
      </c>
      <c r="G14" s="481"/>
      <c r="H14" s="481"/>
      <c r="I14" s="481"/>
      <c r="J14" s="481"/>
      <c r="K14" s="481"/>
      <c r="L14" s="481"/>
      <c r="M14" s="481"/>
      <c r="N14" s="481"/>
      <c r="O14" s="481"/>
      <c r="P14" s="481"/>
      <c r="Q14" s="481"/>
      <c r="R14" s="481"/>
      <c r="S14" s="481"/>
      <c r="T14" s="481"/>
      <c r="U14" s="481"/>
      <c r="V14" s="481"/>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row>
    <row r="15" s="410" customFormat="1" ht="22" customHeight="1" spans="1:88">
      <c r="A15" s="419" t="s">
        <v>293</v>
      </c>
      <c r="B15" s="419" t="s">
        <v>107</v>
      </c>
      <c r="C15" s="420" t="s">
        <v>171</v>
      </c>
      <c r="D15" s="480"/>
      <c r="E15" s="481">
        <f t="shared" ref="E15:E18" si="3">E16</f>
        <v>141868</v>
      </c>
      <c r="F15" s="481">
        <f t="shared" ref="F15:F18" si="4">F16</f>
        <v>141868</v>
      </c>
      <c r="G15" s="481"/>
      <c r="H15" s="481"/>
      <c r="I15" s="481"/>
      <c r="J15" s="481"/>
      <c r="K15" s="481"/>
      <c r="L15" s="481"/>
      <c r="M15" s="481"/>
      <c r="N15" s="481"/>
      <c r="O15" s="481"/>
      <c r="P15" s="481"/>
      <c r="Q15" s="481"/>
      <c r="R15" s="481"/>
      <c r="S15" s="481"/>
      <c r="T15" s="481"/>
      <c r="U15" s="481"/>
      <c r="V15" s="481"/>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row>
    <row r="16" s="410" customFormat="1" ht="22" customHeight="1" spans="1:88">
      <c r="A16" s="419" t="s">
        <v>294</v>
      </c>
      <c r="B16" s="419" t="s">
        <v>107</v>
      </c>
      <c r="C16" s="420" t="s">
        <v>263</v>
      </c>
      <c r="D16" s="475" t="s">
        <v>317</v>
      </c>
      <c r="E16" s="481">
        <v>141868</v>
      </c>
      <c r="F16" s="481">
        <v>141868</v>
      </c>
      <c r="G16" s="481"/>
      <c r="H16" s="481"/>
      <c r="I16" s="481"/>
      <c r="J16" s="481"/>
      <c r="K16" s="481"/>
      <c r="L16" s="481"/>
      <c r="M16" s="481"/>
      <c r="N16" s="481"/>
      <c r="O16" s="481"/>
      <c r="P16" s="481"/>
      <c r="Q16" s="481"/>
      <c r="R16" s="481"/>
      <c r="S16" s="481"/>
      <c r="T16" s="481"/>
      <c r="U16" s="481"/>
      <c r="V16" s="481"/>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row>
    <row r="17" s="410" customFormat="1" ht="22" customHeight="1" spans="1:88">
      <c r="A17" s="419" t="s">
        <v>295</v>
      </c>
      <c r="B17" s="419" t="s">
        <v>107</v>
      </c>
      <c r="C17" s="420" t="s">
        <v>264</v>
      </c>
      <c r="D17" s="480"/>
      <c r="E17" s="481">
        <f t="shared" si="3"/>
        <v>1064011</v>
      </c>
      <c r="F17" s="481">
        <f t="shared" si="4"/>
        <v>1064011</v>
      </c>
      <c r="G17" s="481"/>
      <c r="H17" s="481"/>
      <c r="I17" s="481"/>
      <c r="J17" s="481"/>
      <c r="K17" s="481"/>
      <c r="L17" s="481"/>
      <c r="M17" s="481"/>
      <c r="N17" s="481"/>
      <c r="O17" s="481"/>
      <c r="P17" s="481"/>
      <c r="Q17" s="481"/>
      <c r="R17" s="481"/>
      <c r="S17" s="481"/>
      <c r="T17" s="481"/>
      <c r="U17" s="481"/>
      <c r="V17" s="481"/>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row>
    <row r="18" s="410" customFormat="1" ht="22" customHeight="1" spans="1:88">
      <c r="A18" s="419" t="s">
        <v>296</v>
      </c>
      <c r="B18" s="419" t="s">
        <v>107</v>
      </c>
      <c r="C18" s="420" t="s">
        <v>265</v>
      </c>
      <c r="D18" s="475" t="s">
        <v>317</v>
      </c>
      <c r="E18" s="481">
        <f t="shared" si="3"/>
        <v>1064011</v>
      </c>
      <c r="F18" s="481">
        <f t="shared" si="4"/>
        <v>1064011</v>
      </c>
      <c r="G18" s="481"/>
      <c r="H18" s="481"/>
      <c r="I18" s="481"/>
      <c r="J18" s="481"/>
      <c r="K18" s="481"/>
      <c r="L18" s="481"/>
      <c r="M18" s="481"/>
      <c r="N18" s="481"/>
      <c r="O18" s="481"/>
      <c r="P18" s="481"/>
      <c r="Q18" s="481"/>
      <c r="R18" s="481"/>
      <c r="S18" s="481"/>
      <c r="T18" s="481"/>
      <c r="U18" s="481"/>
      <c r="V18" s="481"/>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8"/>
      <c r="CI18" s="468"/>
      <c r="CJ18" s="468"/>
    </row>
    <row r="19" s="410" customFormat="1" ht="22" customHeight="1" spans="1:88">
      <c r="A19" s="419" t="s">
        <v>297</v>
      </c>
      <c r="B19" s="419" t="s">
        <v>107</v>
      </c>
      <c r="C19" s="420" t="s">
        <v>266</v>
      </c>
      <c r="D19" s="475" t="s">
        <v>317</v>
      </c>
      <c r="E19" s="481">
        <v>1064011</v>
      </c>
      <c r="F19" s="481">
        <v>1064011</v>
      </c>
      <c r="G19" s="481"/>
      <c r="H19" s="481"/>
      <c r="I19" s="481"/>
      <c r="J19" s="481"/>
      <c r="K19" s="481"/>
      <c r="L19" s="481"/>
      <c r="M19" s="481"/>
      <c r="N19" s="481"/>
      <c r="O19" s="481"/>
      <c r="P19" s="481"/>
      <c r="Q19" s="481"/>
      <c r="R19" s="481"/>
      <c r="S19" s="481"/>
      <c r="T19" s="481"/>
      <c r="U19" s="481"/>
      <c r="V19" s="481"/>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row>
    <row r="20" s="410" customFormat="1" ht="22" customHeight="1" spans="1:88">
      <c r="A20" s="482" t="s">
        <v>298</v>
      </c>
      <c r="B20" s="419" t="s">
        <v>107</v>
      </c>
      <c r="C20" s="423" t="s">
        <v>177</v>
      </c>
      <c r="D20" s="480"/>
      <c r="E20" s="481">
        <f t="shared" ref="E20:M20" si="5">E21</f>
        <v>18805428.4</v>
      </c>
      <c r="F20" s="481">
        <f t="shared" si="5"/>
        <v>15335545.4</v>
      </c>
      <c r="G20" s="481">
        <f t="shared" si="5"/>
        <v>3436763</v>
      </c>
      <c r="H20" s="481">
        <f t="shared" si="5"/>
        <v>33120</v>
      </c>
      <c r="I20" s="481">
        <f t="shared" si="5"/>
        <v>8930000</v>
      </c>
      <c r="J20" s="481">
        <f t="shared" si="5"/>
        <v>930000</v>
      </c>
      <c r="K20" s="481">
        <f t="shared" si="5"/>
        <v>0</v>
      </c>
      <c r="L20" s="481">
        <f t="shared" si="5"/>
        <v>0</v>
      </c>
      <c r="M20" s="481">
        <f t="shared" si="5"/>
        <v>8000000</v>
      </c>
      <c r="N20" s="481">
        <v>0</v>
      </c>
      <c r="O20" s="481">
        <v>0</v>
      </c>
      <c r="P20" s="481">
        <v>0</v>
      </c>
      <c r="Q20" s="481">
        <v>0</v>
      </c>
      <c r="R20" s="481">
        <v>0</v>
      </c>
      <c r="S20" s="481">
        <v>0</v>
      </c>
      <c r="T20" s="481">
        <v>0</v>
      </c>
      <c r="U20" s="481">
        <v>0</v>
      </c>
      <c r="V20" s="481">
        <v>0</v>
      </c>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row>
    <row r="21" s="410" customFormat="1" ht="22" customHeight="1" spans="1:88">
      <c r="A21" s="419" t="s">
        <v>579</v>
      </c>
      <c r="B21" s="419" t="s">
        <v>107</v>
      </c>
      <c r="C21" s="423" t="s">
        <v>179</v>
      </c>
      <c r="D21" s="480"/>
      <c r="E21" s="481">
        <f t="shared" ref="E21:Q21" si="6">E22+E23+E24+E25+E26+E27+E28</f>
        <v>18805428.4</v>
      </c>
      <c r="F21" s="481">
        <f t="shared" si="6"/>
        <v>15335545.4</v>
      </c>
      <c r="G21" s="481">
        <f t="shared" si="6"/>
        <v>3436763</v>
      </c>
      <c r="H21" s="481">
        <f t="shared" si="6"/>
        <v>33120</v>
      </c>
      <c r="I21" s="481">
        <f t="shared" si="6"/>
        <v>8930000</v>
      </c>
      <c r="J21" s="481">
        <f t="shared" si="6"/>
        <v>930000</v>
      </c>
      <c r="K21" s="481">
        <f t="shared" si="6"/>
        <v>0</v>
      </c>
      <c r="L21" s="481">
        <f t="shared" si="6"/>
        <v>0</v>
      </c>
      <c r="M21" s="481">
        <f t="shared" si="6"/>
        <v>8000000</v>
      </c>
      <c r="N21" s="481">
        <f t="shared" si="6"/>
        <v>0</v>
      </c>
      <c r="O21" s="481">
        <f t="shared" si="6"/>
        <v>0</v>
      </c>
      <c r="P21" s="481">
        <f t="shared" si="6"/>
        <v>0</v>
      </c>
      <c r="Q21" s="481">
        <f t="shared" si="6"/>
        <v>0</v>
      </c>
      <c r="R21" s="481"/>
      <c r="S21" s="481"/>
      <c r="T21" s="481"/>
      <c r="U21" s="481"/>
      <c r="V21" s="481"/>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row>
    <row r="22" s="410" customFormat="1" ht="22" customHeight="1" spans="1:88">
      <c r="A22" s="419" t="s">
        <v>148</v>
      </c>
      <c r="B22" s="419" t="s">
        <v>107</v>
      </c>
      <c r="C22" s="483" t="s">
        <v>181</v>
      </c>
      <c r="D22" s="475" t="s">
        <v>316</v>
      </c>
      <c r="E22" s="484">
        <v>14951063</v>
      </c>
      <c r="F22" s="484">
        <v>14951063</v>
      </c>
      <c r="G22" s="484">
        <v>0</v>
      </c>
      <c r="H22" s="484">
        <v>0</v>
      </c>
      <c r="I22" s="484">
        <v>0</v>
      </c>
      <c r="J22" s="484">
        <v>0</v>
      </c>
      <c r="K22" s="484">
        <v>0</v>
      </c>
      <c r="L22" s="484">
        <v>0</v>
      </c>
      <c r="M22" s="484">
        <v>0</v>
      </c>
      <c r="N22" s="484">
        <v>0</v>
      </c>
      <c r="O22" s="484">
        <v>0</v>
      </c>
      <c r="P22" s="484">
        <v>0</v>
      </c>
      <c r="Q22" s="484">
        <v>0</v>
      </c>
      <c r="R22" s="484">
        <v>0</v>
      </c>
      <c r="S22" s="484">
        <v>0</v>
      </c>
      <c r="T22" s="484">
        <v>0</v>
      </c>
      <c r="U22" s="484">
        <v>0</v>
      </c>
      <c r="V22" s="484">
        <v>0</v>
      </c>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8"/>
      <c r="CJ22" s="468"/>
    </row>
    <row r="23" s="410" customFormat="1" ht="22" customHeight="1" spans="1:88">
      <c r="A23" s="419" t="s">
        <v>148</v>
      </c>
      <c r="B23" s="419" t="s">
        <v>107</v>
      </c>
      <c r="C23" s="483" t="s">
        <v>181</v>
      </c>
      <c r="D23" s="475" t="s">
        <v>243</v>
      </c>
      <c r="E23" s="484">
        <v>33120</v>
      </c>
      <c r="F23" s="484">
        <v>0</v>
      </c>
      <c r="G23" s="484">
        <v>0</v>
      </c>
      <c r="H23" s="484">
        <v>33120</v>
      </c>
      <c r="I23" s="484">
        <v>0</v>
      </c>
      <c r="J23" s="484">
        <v>0</v>
      </c>
      <c r="K23" s="484">
        <v>0</v>
      </c>
      <c r="L23" s="484">
        <v>0</v>
      </c>
      <c r="M23" s="484">
        <v>0</v>
      </c>
      <c r="N23" s="484">
        <v>0</v>
      </c>
      <c r="O23" s="484">
        <v>0</v>
      </c>
      <c r="P23" s="484">
        <v>0</v>
      </c>
      <c r="Q23" s="484">
        <v>0</v>
      </c>
      <c r="R23" s="484">
        <v>0</v>
      </c>
      <c r="S23" s="484">
        <v>0</v>
      </c>
      <c r="T23" s="484">
        <v>0</v>
      </c>
      <c r="U23" s="484">
        <v>0</v>
      </c>
      <c r="V23" s="484">
        <v>0</v>
      </c>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row>
    <row r="24" s="410" customFormat="1" ht="22" customHeight="1" spans="1:88">
      <c r="A24" s="419" t="s">
        <v>148</v>
      </c>
      <c r="B24" s="419" t="s">
        <v>107</v>
      </c>
      <c r="C24" s="483" t="s">
        <v>181</v>
      </c>
      <c r="D24" s="475" t="s">
        <v>319</v>
      </c>
      <c r="E24" s="484">
        <v>384482.4</v>
      </c>
      <c r="F24" s="484">
        <v>384482.4</v>
      </c>
      <c r="G24" s="484">
        <v>0</v>
      </c>
      <c r="H24" s="484">
        <v>0</v>
      </c>
      <c r="I24" s="484">
        <v>0</v>
      </c>
      <c r="J24" s="484">
        <v>0</v>
      </c>
      <c r="K24" s="484">
        <v>0</v>
      </c>
      <c r="L24" s="484">
        <v>0</v>
      </c>
      <c r="M24" s="484">
        <v>0</v>
      </c>
      <c r="N24" s="484">
        <v>0</v>
      </c>
      <c r="O24" s="484">
        <v>0</v>
      </c>
      <c r="P24" s="484">
        <v>0</v>
      </c>
      <c r="Q24" s="484">
        <v>0</v>
      </c>
      <c r="R24" s="484">
        <v>0</v>
      </c>
      <c r="S24" s="484">
        <v>0</v>
      </c>
      <c r="T24" s="484">
        <v>0</v>
      </c>
      <c r="U24" s="484">
        <v>0</v>
      </c>
      <c r="V24" s="484">
        <v>0</v>
      </c>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H24" s="468"/>
      <c r="CI24" s="468"/>
      <c r="CJ24" s="468"/>
    </row>
    <row r="25" s="410" customFormat="1" ht="22" customHeight="1" spans="1:88">
      <c r="A25" s="419" t="s">
        <v>148</v>
      </c>
      <c r="B25" s="419" t="s">
        <v>107</v>
      </c>
      <c r="C25" s="483" t="s">
        <v>181</v>
      </c>
      <c r="D25" s="475" t="s">
        <v>242</v>
      </c>
      <c r="E25" s="484">
        <f>3436380+383</f>
        <v>3436763</v>
      </c>
      <c r="F25" s="484">
        <v>0</v>
      </c>
      <c r="G25" s="484">
        <f>3436380+383</f>
        <v>3436763</v>
      </c>
      <c r="H25" s="484">
        <v>0</v>
      </c>
      <c r="I25" s="484">
        <v>0</v>
      </c>
      <c r="J25" s="484">
        <v>0</v>
      </c>
      <c r="K25" s="484">
        <v>0</v>
      </c>
      <c r="L25" s="484">
        <v>0</v>
      </c>
      <c r="M25" s="484">
        <v>0</v>
      </c>
      <c r="N25" s="484">
        <v>0</v>
      </c>
      <c r="O25" s="484">
        <v>0</v>
      </c>
      <c r="P25" s="484">
        <v>0</v>
      </c>
      <c r="Q25" s="484">
        <v>0</v>
      </c>
      <c r="R25" s="484">
        <v>0</v>
      </c>
      <c r="S25" s="484">
        <v>0</v>
      </c>
      <c r="T25" s="484">
        <v>0</v>
      </c>
      <c r="U25" s="484">
        <v>0</v>
      </c>
      <c r="V25" s="484">
        <v>0</v>
      </c>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8"/>
    </row>
    <row r="26" s="410" customFormat="1" ht="22" customHeight="1" spans="1:88">
      <c r="A26" s="419" t="s">
        <v>150</v>
      </c>
      <c r="B26" s="419" t="s">
        <v>107</v>
      </c>
      <c r="C26" s="483" t="s">
        <v>183</v>
      </c>
      <c r="D26" s="475" t="s">
        <v>244</v>
      </c>
      <c r="E26" s="484">
        <v>0</v>
      </c>
      <c r="F26" s="484">
        <v>0</v>
      </c>
      <c r="G26" s="484">
        <v>0</v>
      </c>
      <c r="H26" s="484">
        <v>0</v>
      </c>
      <c r="I26" s="484">
        <v>150000</v>
      </c>
      <c r="J26" s="484">
        <v>150000</v>
      </c>
      <c r="K26" s="484">
        <v>0</v>
      </c>
      <c r="L26" s="484">
        <v>0</v>
      </c>
      <c r="M26" s="484">
        <v>0</v>
      </c>
      <c r="N26" s="484">
        <v>0</v>
      </c>
      <c r="O26" s="484">
        <v>0</v>
      </c>
      <c r="P26" s="484">
        <v>0</v>
      </c>
      <c r="Q26" s="484">
        <v>0</v>
      </c>
      <c r="R26" s="484">
        <v>0</v>
      </c>
      <c r="S26" s="484">
        <v>0</v>
      </c>
      <c r="T26" s="484">
        <v>0</v>
      </c>
      <c r="U26" s="484">
        <v>0</v>
      </c>
      <c r="V26" s="484">
        <v>0</v>
      </c>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row>
    <row r="27" s="410" customFormat="1" ht="22" customHeight="1" spans="1:88">
      <c r="A27" s="419" t="s">
        <v>152</v>
      </c>
      <c r="B27" s="419" t="s">
        <v>107</v>
      </c>
      <c r="C27" s="483" t="s">
        <v>185</v>
      </c>
      <c r="D27" s="475" t="s">
        <v>244</v>
      </c>
      <c r="E27" s="484">
        <v>0</v>
      </c>
      <c r="F27" s="484">
        <v>0</v>
      </c>
      <c r="G27" s="484">
        <v>0</v>
      </c>
      <c r="H27" s="484">
        <v>0</v>
      </c>
      <c r="I27" s="484">
        <v>780000</v>
      </c>
      <c r="J27" s="484">
        <v>780000</v>
      </c>
      <c r="K27" s="484">
        <v>0</v>
      </c>
      <c r="L27" s="484">
        <v>0</v>
      </c>
      <c r="M27" s="484">
        <v>0</v>
      </c>
      <c r="N27" s="484">
        <v>0</v>
      </c>
      <c r="O27" s="484">
        <v>0</v>
      </c>
      <c r="P27" s="484">
        <v>0</v>
      </c>
      <c r="Q27" s="484">
        <v>0</v>
      </c>
      <c r="R27" s="484">
        <v>0</v>
      </c>
      <c r="S27" s="484">
        <v>0</v>
      </c>
      <c r="T27" s="484">
        <v>0</v>
      </c>
      <c r="U27" s="484">
        <v>0</v>
      </c>
      <c r="V27" s="484">
        <v>0</v>
      </c>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8"/>
    </row>
    <row r="28" s="410" customFormat="1" ht="22" customHeight="1" spans="1:88">
      <c r="A28" s="419" t="s">
        <v>154</v>
      </c>
      <c r="B28" s="419" t="s">
        <v>107</v>
      </c>
      <c r="C28" s="483" t="s">
        <v>273</v>
      </c>
      <c r="D28" s="475" t="s">
        <v>247</v>
      </c>
      <c r="E28" s="484">
        <v>0</v>
      </c>
      <c r="F28" s="484">
        <v>0</v>
      </c>
      <c r="G28" s="484">
        <v>0</v>
      </c>
      <c r="H28" s="484">
        <v>0</v>
      </c>
      <c r="I28" s="484">
        <v>8000000</v>
      </c>
      <c r="J28" s="484">
        <v>0</v>
      </c>
      <c r="K28" s="484">
        <v>0</v>
      </c>
      <c r="L28" s="484">
        <v>0</v>
      </c>
      <c r="M28" s="484">
        <v>8000000</v>
      </c>
      <c r="N28" s="484">
        <v>0</v>
      </c>
      <c r="O28" s="484">
        <v>0</v>
      </c>
      <c r="P28" s="484">
        <v>0</v>
      </c>
      <c r="Q28" s="484">
        <v>0</v>
      </c>
      <c r="R28" s="484">
        <v>0</v>
      </c>
      <c r="S28" s="484">
        <v>0</v>
      </c>
      <c r="T28" s="484">
        <v>0</v>
      </c>
      <c r="U28" s="484">
        <v>0</v>
      </c>
      <c r="V28" s="484">
        <v>0</v>
      </c>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8"/>
      <c r="BU28" s="468"/>
      <c r="BV28" s="468"/>
      <c r="BW28" s="468"/>
      <c r="BX28" s="468"/>
      <c r="BY28" s="468"/>
      <c r="BZ28" s="468"/>
      <c r="CA28" s="468"/>
      <c r="CB28" s="468"/>
      <c r="CC28" s="468"/>
      <c r="CD28" s="468"/>
      <c r="CE28" s="468"/>
      <c r="CF28" s="468"/>
      <c r="CG28" s="468"/>
      <c r="CH28" s="468"/>
      <c r="CI28" s="468"/>
      <c r="CJ28" s="468"/>
    </row>
    <row r="29" s="410" customFormat="1" ht="22" customHeight="1" spans="1:88">
      <c r="A29" s="425" t="s">
        <v>279</v>
      </c>
      <c r="B29" s="419" t="s">
        <v>107</v>
      </c>
      <c r="C29" s="426" t="s">
        <v>157</v>
      </c>
      <c r="D29" s="475"/>
      <c r="E29" s="484">
        <v>1702416.96</v>
      </c>
      <c r="F29" s="484">
        <v>1702416.96</v>
      </c>
      <c r="G29" s="484"/>
      <c r="H29" s="484"/>
      <c r="I29" s="484"/>
      <c r="J29" s="484"/>
      <c r="K29" s="484"/>
      <c r="L29" s="484"/>
      <c r="M29" s="484"/>
      <c r="N29" s="484"/>
      <c r="O29" s="484"/>
      <c r="P29" s="484"/>
      <c r="Q29" s="484"/>
      <c r="R29" s="484"/>
      <c r="S29" s="484"/>
      <c r="T29" s="484"/>
      <c r="U29" s="484"/>
      <c r="V29" s="484"/>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row>
    <row r="30" s="410" customFormat="1" ht="22" customHeight="1" spans="1:88">
      <c r="A30" s="425" t="s">
        <v>280</v>
      </c>
      <c r="B30" s="419" t="s">
        <v>107</v>
      </c>
      <c r="C30" s="426" t="s">
        <v>159</v>
      </c>
      <c r="D30" s="475"/>
      <c r="E30" s="484">
        <v>1702416.96</v>
      </c>
      <c r="F30" s="484">
        <v>1702416.96</v>
      </c>
      <c r="G30" s="484"/>
      <c r="H30" s="484"/>
      <c r="I30" s="484"/>
      <c r="J30" s="484"/>
      <c r="K30" s="484"/>
      <c r="L30" s="484"/>
      <c r="M30" s="484"/>
      <c r="N30" s="484"/>
      <c r="O30" s="484"/>
      <c r="P30" s="484"/>
      <c r="Q30" s="484"/>
      <c r="R30" s="484"/>
      <c r="S30" s="484"/>
      <c r="T30" s="484"/>
      <c r="U30" s="484"/>
      <c r="V30" s="484"/>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68"/>
      <c r="CG30" s="468"/>
      <c r="CH30" s="468"/>
      <c r="CI30" s="468"/>
      <c r="CJ30" s="468"/>
    </row>
    <row r="31" s="410" customFormat="1" ht="22" customHeight="1" spans="1:88">
      <c r="A31" s="427" t="s">
        <v>310</v>
      </c>
      <c r="B31" s="419" t="s">
        <v>107</v>
      </c>
      <c r="C31" s="426" t="s">
        <v>161</v>
      </c>
      <c r="D31" s="475" t="s">
        <v>318</v>
      </c>
      <c r="E31" s="484">
        <v>1702416.96</v>
      </c>
      <c r="F31" s="484">
        <v>1702416.96</v>
      </c>
      <c r="G31" s="484"/>
      <c r="H31" s="484"/>
      <c r="I31" s="484"/>
      <c r="J31" s="484"/>
      <c r="K31" s="484"/>
      <c r="L31" s="484"/>
      <c r="M31" s="484"/>
      <c r="N31" s="484"/>
      <c r="O31" s="484"/>
      <c r="P31" s="484"/>
      <c r="Q31" s="484"/>
      <c r="R31" s="484"/>
      <c r="S31" s="484"/>
      <c r="T31" s="484"/>
      <c r="U31" s="484"/>
      <c r="V31" s="484"/>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row>
    <row r="32" s="410" customFormat="1" ht="20.4" customHeight="1" spans="1:22">
      <c r="A32" s="485"/>
      <c r="B32" s="429" t="s">
        <v>109</v>
      </c>
      <c r="C32" s="430" t="s">
        <v>110</v>
      </c>
      <c r="D32" s="485"/>
      <c r="E32" s="486">
        <f t="shared" ref="E32:E50" si="7">SUM(F32:H32)</f>
        <v>7546396.48</v>
      </c>
      <c r="F32" s="486">
        <f t="shared" ref="F32:H32" si="8">F33+F39+F42+F48</f>
        <v>6723865.48</v>
      </c>
      <c r="G32" s="486">
        <f t="shared" si="8"/>
        <v>806691</v>
      </c>
      <c r="H32" s="486">
        <f t="shared" si="8"/>
        <v>15840</v>
      </c>
      <c r="I32" s="486"/>
      <c r="J32" s="486">
        <f t="shared" ref="J32:V32" si="9">J33+J39+J42+J48</f>
        <v>0</v>
      </c>
      <c r="K32" s="486">
        <f t="shared" si="9"/>
        <v>0</v>
      </c>
      <c r="L32" s="486">
        <f t="shared" si="9"/>
        <v>0</v>
      </c>
      <c r="M32" s="486">
        <f t="shared" si="9"/>
        <v>0</v>
      </c>
      <c r="N32" s="486">
        <f t="shared" si="9"/>
        <v>0</v>
      </c>
      <c r="O32" s="486">
        <f t="shared" si="9"/>
        <v>0</v>
      </c>
      <c r="P32" s="486">
        <f t="shared" si="9"/>
        <v>0</v>
      </c>
      <c r="Q32" s="486">
        <f t="shared" si="9"/>
        <v>0</v>
      </c>
      <c r="R32" s="486">
        <f t="shared" si="9"/>
        <v>0</v>
      </c>
      <c r="S32" s="486">
        <f t="shared" si="9"/>
        <v>0</v>
      </c>
      <c r="T32" s="486">
        <f t="shared" si="9"/>
        <v>0</v>
      </c>
      <c r="U32" s="486">
        <f t="shared" si="9"/>
        <v>0</v>
      </c>
      <c r="V32" s="486">
        <f t="shared" si="9"/>
        <v>0</v>
      </c>
    </row>
    <row r="33" s="366" customFormat="1" ht="20.4" customHeight="1" spans="1:22">
      <c r="A33" s="431" t="s">
        <v>580</v>
      </c>
      <c r="B33" s="431" t="s">
        <v>109</v>
      </c>
      <c r="C33" s="426" t="s">
        <v>162</v>
      </c>
      <c r="D33" s="398"/>
      <c r="E33" s="432">
        <f t="shared" si="7"/>
        <v>1076029</v>
      </c>
      <c r="F33" s="432">
        <f>F34+F37</f>
        <v>1076029</v>
      </c>
      <c r="G33" s="432"/>
      <c r="H33" s="432"/>
      <c r="I33" s="432"/>
      <c r="J33" s="432"/>
      <c r="K33" s="432"/>
      <c r="L33" s="432"/>
      <c r="M33" s="432"/>
      <c r="N33" s="432"/>
      <c r="O33" s="432"/>
      <c r="P33" s="432"/>
      <c r="Q33" s="432"/>
      <c r="R33" s="432"/>
      <c r="S33" s="432"/>
      <c r="T33" s="432"/>
      <c r="U33" s="432"/>
      <c r="V33" s="432"/>
    </row>
    <row r="34" s="366" customFormat="1" ht="20.4" customHeight="1" spans="1:22">
      <c r="A34" s="431" t="s">
        <v>581</v>
      </c>
      <c r="B34" s="431" t="s">
        <v>109</v>
      </c>
      <c r="C34" s="426" t="s">
        <v>164</v>
      </c>
      <c r="D34" s="398"/>
      <c r="E34" s="432">
        <f t="shared" si="7"/>
        <v>1004852</v>
      </c>
      <c r="F34" s="432">
        <f>F35+F36</f>
        <v>1004852</v>
      </c>
      <c r="G34" s="432"/>
      <c r="H34" s="432"/>
      <c r="I34" s="432"/>
      <c r="J34" s="432"/>
      <c r="K34" s="432"/>
      <c r="L34" s="432"/>
      <c r="M34" s="432"/>
      <c r="N34" s="432"/>
      <c r="O34" s="432"/>
      <c r="P34" s="432"/>
      <c r="Q34" s="432"/>
      <c r="R34" s="432"/>
      <c r="S34" s="432"/>
      <c r="T34" s="432"/>
      <c r="U34" s="432"/>
      <c r="V34" s="432"/>
    </row>
    <row r="35" s="366" customFormat="1" ht="27.6" customHeight="1" spans="1:22">
      <c r="A35" s="431" t="s">
        <v>582</v>
      </c>
      <c r="B35" s="431" t="s">
        <v>109</v>
      </c>
      <c r="C35" s="426" t="s">
        <v>166</v>
      </c>
      <c r="D35" s="487" t="s">
        <v>583</v>
      </c>
      <c r="E35" s="432">
        <f t="shared" si="7"/>
        <v>669901</v>
      </c>
      <c r="F35" s="432">
        <v>669901</v>
      </c>
      <c r="G35" s="432"/>
      <c r="H35" s="432"/>
      <c r="I35" s="432"/>
      <c r="J35" s="432"/>
      <c r="K35" s="432"/>
      <c r="L35" s="432"/>
      <c r="M35" s="432"/>
      <c r="N35" s="432"/>
      <c r="O35" s="432"/>
      <c r="P35" s="432"/>
      <c r="Q35" s="432"/>
      <c r="R35" s="432"/>
      <c r="S35" s="432"/>
      <c r="T35" s="432"/>
      <c r="U35" s="432"/>
      <c r="V35" s="432"/>
    </row>
    <row r="36" s="366" customFormat="1" ht="25.8" customHeight="1" spans="1:22">
      <c r="A36" s="431" t="s">
        <v>584</v>
      </c>
      <c r="B36" s="431" t="s">
        <v>109</v>
      </c>
      <c r="C36" s="426" t="s">
        <v>168</v>
      </c>
      <c r="D36" s="398" t="s">
        <v>585</v>
      </c>
      <c r="E36" s="432">
        <f t="shared" si="7"/>
        <v>334951</v>
      </c>
      <c r="F36" s="432">
        <v>334951</v>
      </c>
      <c r="G36" s="432"/>
      <c r="H36" s="432"/>
      <c r="I36" s="432"/>
      <c r="J36" s="432"/>
      <c r="K36" s="432"/>
      <c r="L36" s="432"/>
      <c r="M36" s="432"/>
      <c r="N36" s="432"/>
      <c r="O36" s="432"/>
      <c r="P36" s="432"/>
      <c r="Q36" s="432"/>
      <c r="R36" s="432"/>
      <c r="S36" s="432"/>
      <c r="T36" s="432"/>
      <c r="U36" s="432"/>
      <c r="V36" s="432"/>
    </row>
    <row r="37" s="366" customFormat="1" ht="20.4" customHeight="1" spans="1:22">
      <c r="A37" s="431" t="s">
        <v>586</v>
      </c>
      <c r="B37" s="431" t="s">
        <v>109</v>
      </c>
      <c r="C37" s="426" t="s">
        <v>169</v>
      </c>
      <c r="D37" s="398"/>
      <c r="E37" s="432">
        <f t="shared" si="7"/>
        <v>71177</v>
      </c>
      <c r="F37" s="432">
        <v>71177</v>
      </c>
      <c r="G37" s="432"/>
      <c r="H37" s="432"/>
      <c r="I37" s="432"/>
      <c r="J37" s="432"/>
      <c r="K37" s="432"/>
      <c r="L37" s="432"/>
      <c r="M37" s="432"/>
      <c r="N37" s="432"/>
      <c r="O37" s="432"/>
      <c r="P37" s="432"/>
      <c r="Q37" s="432"/>
      <c r="R37" s="432"/>
      <c r="S37" s="432"/>
      <c r="T37" s="432"/>
      <c r="U37" s="432"/>
      <c r="V37" s="432"/>
    </row>
    <row r="38" s="366" customFormat="1" ht="20.4" customHeight="1" spans="1:22">
      <c r="A38" s="431" t="s">
        <v>587</v>
      </c>
      <c r="B38" s="431" t="s">
        <v>109</v>
      </c>
      <c r="C38" s="426" t="s">
        <v>171</v>
      </c>
      <c r="D38" s="398" t="s">
        <v>588</v>
      </c>
      <c r="E38" s="432">
        <f t="shared" si="7"/>
        <v>71177</v>
      </c>
      <c r="F38" s="432">
        <v>71177</v>
      </c>
      <c r="G38" s="432"/>
      <c r="H38" s="432"/>
      <c r="I38" s="432"/>
      <c r="J38" s="432"/>
      <c r="K38" s="432"/>
      <c r="L38" s="432"/>
      <c r="M38" s="432"/>
      <c r="N38" s="432"/>
      <c r="O38" s="432"/>
      <c r="P38" s="432"/>
      <c r="Q38" s="432"/>
      <c r="R38" s="432"/>
      <c r="S38" s="432"/>
      <c r="T38" s="432"/>
      <c r="U38" s="432"/>
      <c r="V38" s="432"/>
    </row>
    <row r="39" s="366" customFormat="1" ht="20.4" customHeight="1" spans="1:22">
      <c r="A39" s="431" t="s">
        <v>589</v>
      </c>
      <c r="B39" s="431" t="s">
        <v>109</v>
      </c>
      <c r="C39" s="426" t="s">
        <v>173</v>
      </c>
      <c r="D39" s="398"/>
      <c r="E39" s="432">
        <f t="shared" si="7"/>
        <v>314016</v>
      </c>
      <c r="F39" s="432">
        <v>314016</v>
      </c>
      <c r="G39" s="432"/>
      <c r="H39" s="432"/>
      <c r="I39" s="432"/>
      <c r="J39" s="432"/>
      <c r="K39" s="432"/>
      <c r="L39" s="432"/>
      <c r="M39" s="432"/>
      <c r="N39" s="432"/>
      <c r="O39" s="432"/>
      <c r="P39" s="432"/>
      <c r="Q39" s="432"/>
      <c r="R39" s="432"/>
      <c r="S39" s="432"/>
      <c r="T39" s="432"/>
      <c r="U39" s="432"/>
      <c r="V39" s="432"/>
    </row>
    <row r="40" s="366" customFormat="1" ht="20.4" customHeight="1" spans="1:22">
      <c r="A40" s="431" t="s">
        <v>590</v>
      </c>
      <c r="B40" s="431" t="s">
        <v>109</v>
      </c>
      <c r="C40" s="426" t="s">
        <v>175</v>
      </c>
      <c r="D40" s="398"/>
      <c r="E40" s="432">
        <f t="shared" si="7"/>
        <v>314016</v>
      </c>
      <c r="F40" s="432">
        <v>314016</v>
      </c>
      <c r="G40" s="432"/>
      <c r="H40" s="432"/>
      <c r="I40" s="432"/>
      <c r="J40" s="432"/>
      <c r="K40" s="432"/>
      <c r="L40" s="432"/>
      <c r="M40" s="432"/>
      <c r="N40" s="432"/>
      <c r="O40" s="432"/>
      <c r="P40" s="432"/>
      <c r="Q40" s="432"/>
      <c r="R40" s="432"/>
      <c r="S40" s="432"/>
      <c r="T40" s="432"/>
      <c r="U40" s="432"/>
      <c r="V40" s="432"/>
    </row>
    <row r="41" s="366" customFormat="1" ht="20.4" customHeight="1" spans="1:22">
      <c r="A41" s="431" t="s">
        <v>591</v>
      </c>
      <c r="B41" s="431" t="s">
        <v>109</v>
      </c>
      <c r="C41" s="426" t="s">
        <v>176</v>
      </c>
      <c r="D41" s="398" t="s">
        <v>592</v>
      </c>
      <c r="E41" s="432">
        <f t="shared" si="7"/>
        <v>314016</v>
      </c>
      <c r="F41" s="432">
        <v>314016</v>
      </c>
      <c r="G41" s="432"/>
      <c r="H41" s="432"/>
      <c r="I41" s="432"/>
      <c r="J41" s="432"/>
      <c r="K41" s="432"/>
      <c r="L41" s="432"/>
      <c r="M41" s="432"/>
      <c r="N41" s="432"/>
      <c r="O41" s="432"/>
      <c r="P41" s="432"/>
      <c r="Q41" s="432"/>
      <c r="R41" s="432"/>
      <c r="S41" s="432"/>
      <c r="T41" s="432"/>
      <c r="U41" s="432"/>
      <c r="V41" s="432"/>
    </row>
    <row r="42" s="366" customFormat="1" ht="20.4" customHeight="1" spans="1:22">
      <c r="A42" s="431" t="s">
        <v>593</v>
      </c>
      <c r="B42" s="431" t="s">
        <v>109</v>
      </c>
      <c r="C42" s="433" t="s">
        <v>177</v>
      </c>
      <c r="D42" s="398"/>
      <c r="E42" s="432">
        <f t="shared" si="7"/>
        <v>5653925.4</v>
      </c>
      <c r="F42" s="432">
        <f t="shared" ref="F42:H42" si="10">F43</f>
        <v>4831394.4</v>
      </c>
      <c r="G42" s="432">
        <f t="shared" si="10"/>
        <v>806691</v>
      </c>
      <c r="H42" s="432">
        <f t="shared" si="10"/>
        <v>15840</v>
      </c>
      <c r="I42" s="432"/>
      <c r="J42" s="432">
        <f t="shared" ref="J42:V42" si="11">J43</f>
        <v>0</v>
      </c>
      <c r="K42" s="432">
        <f t="shared" si="11"/>
        <v>0</v>
      </c>
      <c r="L42" s="432">
        <f t="shared" si="11"/>
        <v>0</v>
      </c>
      <c r="M42" s="432">
        <f t="shared" si="11"/>
        <v>0</v>
      </c>
      <c r="N42" s="432">
        <f t="shared" si="11"/>
        <v>0</v>
      </c>
      <c r="O42" s="432">
        <f t="shared" si="11"/>
        <v>0</v>
      </c>
      <c r="P42" s="432">
        <f t="shared" si="11"/>
        <v>0</v>
      </c>
      <c r="Q42" s="432">
        <f t="shared" si="11"/>
        <v>0</v>
      </c>
      <c r="R42" s="432">
        <f t="shared" si="11"/>
        <v>0</v>
      </c>
      <c r="S42" s="432">
        <f t="shared" si="11"/>
        <v>0</v>
      </c>
      <c r="T42" s="432">
        <f t="shared" si="11"/>
        <v>0</v>
      </c>
      <c r="U42" s="432">
        <f t="shared" si="11"/>
        <v>0</v>
      </c>
      <c r="V42" s="432">
        <f t="shared" si="11"/>
        <v>0</v>
      </c>
    </row>
    <row r="43" s="366" customFormat="1" ht="20.4" customHeight="1" spans="1:22">
      <c r="A43" s="422" t="s">
        <v>406</v>
      </c>
      <c r="B43" s="431" t="s">
        <v>109</v>
      </c>
      <c r="C43" s="433" t="s">
        <v>179</v>
      </c>
      <c r="D43" s="398"/>
      <c r="E43" s="432">
        <f t="shared" si="7"/>
        <v>5653925.4</v>
      </c>
      <c r="F43" s="432">
        <f t="shared" ref="F43:H43" si="12">SUM(F44:F47)</f>
        <v>4831394.4</v>
      </c>
      <c r="G43" s="432">
        <f t="shared" si="12"/>
        <v>806691</v>
      </c>
      <c r="H43" s="432">
        <f t="shared" si="12"/>
        <v>15840</v>
      </c>
      <c r="I43" s="432"/>
      <c r="J43" s="432"/>
      <c r="K43" s="432">
        <f t="shared" ref="K43:V43" si="13">SUM(K44:K47)</f>
        <v>0</v>
      </c>
      <c r="L43" s="432">
        <f t="shared" si="13"/>
        <v>0</v>
      </c>
      <c r="M43" s="432">
        <f t="shared" si="13"/>
        <v>0</v>
      </c>
      <c r="N43" s="432">
        <f t="shared" si="13"/>
        <v>0</v>
      </c>
      <c r="O43" s="432">
        <f t="shared" si="13"/>
        <v>0</v>
      </c>
      <c r="P43" s="432">
        <f t="shared" si="13"/>
        <v>0</v>
      </c>
      <c r="Q43" s="432">
        <f t="shared" si="13"/>
        <v>0</v>
      </c>
      <c r="R43" s="432">
        <f t="shared" si="13"/>
        <v>0</v>
      </c>
      <c r="S43" s="432">
        <f t="shared" si="13"/>
        <v>0</v>
      </c>
      <c r="T43" s="432">
        <f t="shared" si="13"/>
        <v>0</v>
      </c>
      <c r="U43" s="432">
        <f t="shared" si="13"/>
        <v>0</v>
      </c>
      <c r="V43" s="432">
        <f t="shared" si="13"/>
        <v>0</v>
      </c>
    </row>
    <row r="44" s="386" customFormat="1" ht="20.4" customHeight="1" spans="1:22">
      <c r="A44" s="422" t="s">
        <v>300</v>
      </c>
      <c r="B44" s="431" t="s">
        <v>109</v>
      </c>
      <c r="C44" s="434" t="s">
        <v>181</v>
      </c>
      <c r="D44" s="398" t="s">
        <v>316</v>
      </c>
      <c r="E44" s="432">
        <f t="shared" si="7"/>
        <v>4717921</v>
      </c>
      <c r="F44" s="432">
        <v>4717921</v>
      </c>
      <c r="G44" s="432">
        <v>0</v>
      </c>
      <c r="H44" s="432">
        <v>0</v>
      </c>
      <c r="I44" s="432"/>
      <c r="J44" s="432">
        <v>0</v>
      </c>
      <c r="K44" s="432">
        <v>0</v>
      </c>
      <c r="L44" s="432">
        <v>0</v>
      </c>
      <c r="M44" s="432">
        <v>0</v>
      </c>
      <c r="N44" s="432">
        <v>0</v>
      </c>
      <c r="O44" s="432">
        <v>0</v>
      </c>
      <c r="P44" s="432">
        <v>0</v>
      </c>
      <c r="Q44" s="432">
        <v>0</v>
      </c>
      <c r="R44" s="432">
        <v>0</v>
      </c>
      <c r="S44" s="432">
        <v>0</v>
      </c>
      <c r="T44" s="432">
        <v>0</v>
      </c>
      <c r="U44" s="432">
        <v>0</v>
      </c>
      <c r="V44" s="432">
        <v>0</v>
      </c>
    </row>
    <row r="45" s="386" customFormat="1" ht="20.4" customHeight="1" spans="1:22">
      <c r="A45" s="422" t="s">
        <v>300</v>
      </c>
      <c r="B45" s="431" t="s">
        <v>109</v>
      </c>
      <c r="C45" s="434" t="s">
        <v>181</v>
      </c>
      <c r="D45" s="398" t="s">
        <v>319</v>
      </c>
      <c r="E45" s="432">
        <f t="shared" si="7"/>
        <v>113473.4</v>
      </c>
      <c r="F45" s="432">
        <v>113473.4</v>
      </c>
      <c r="G45" s="432">
        <v>0</v>
      </c>
      <c r="H45" s="432">
        <v>0</v>
      </c>
      <c r="I45" s="432">
        <v>0</v>
      </c>
      <c r="J45" s="432">
        <v>0</v>
      </c>
      <c r="K45" s="432">
        <v>0</v>
      </c>
      <c r="L45" s="432">
        <v>0</v>
      </c>
      <c r="M45" s="432">
        <v>0</v>
      </c>
      <c r="N45" s="432">
        <v>0</v>
      </c>
      <c r="O45" s="432">
        <v>0</v>
      </c>
      <c r="P45" s="432">
        <v>0</v>
      </c>
      <c r="Q45" s="432">
        <v>0</v>
      </c>
      <c r="R45" s="432">
        <v>0</v>
      </c>
      <c r="S45" s="432">
        <v>0</v>
      </c>
      <c r="T45" s="432">
        <v>0</v>
      </c>
      <c r="U45" s="432">
        <v>0</v>
      </c>
      <c r="V45" s="432">
        <v>0</v>
      </c>
    </row>
    <row r="46" s="386" customFormat="1" ht="20.4" customHeight="1" spans="1:22">
      <c r="A46" s="422" t="s">
        <v>300</v>
      </c>
      <c r="B46" s="431" t="s">
        <v>109</v>
      </c>
      <c r="C46" s="434" t="s">
        <v>181</v>
      </c>
      <c r="D46" s="398" t="s">
        <v>243</v>
      </c>
      <c r="E46" s="432">
        <f t="shared" si="7"/>
        <v>15840</v>
      </c>
      <c r="F46" s="432">
        <v>0</v>
      </c>
      <c r="G46" s="432">
        <v>0</v>
      </c>
      <c r="H46" s="432">
        <v>15840</v>
      </c>
      <c r="I46" s="432">
        <v>0</v>
      </c>
      <c r="J46" s="432">
        <v>0</v>
      </c>
      <c r="K46" s="432">
        <v>0</v>
      </c>
      <c r="L46" s="432">
        <v>0</v>
      </c>
      <c r="M46" s="432">
        <v>0</v>
      </c>
      <c r="N46" s="432">
        <v>0</v>
      </c>
      <c r="O46" s="432">
        <v>0</v>
      </c>
      <c r="P46" s="432">
        <v>0</v>
      </c>
      <c r="Q46" s="432">
        <v>0</v>
      </c>
      <c r="R46" s="432">
        <v>0</v>
      </c>
      <c r="S46" s="432">
        <v>0</v>
      </c>
      <c r="T46" s="432">
        <v>0</v>
      </c>
      <c r="U46" s="432">
        <v>0</v>
      </c>
      <c r="V46" s="432">
        <v>0</v>
      </c>
    </row>
    <row r="47" s="386" customFormat="1" ht="20.4" customHeight="1" spans="1:22">
      <c r="A47" s="422" t="s">
        <v>300</v>
      </c>
      <c r="B47" s="431" t="s">
        <v>109</v>
      </c>
      <c r="C47" s="434" t="s">
        <v>181</v>
      </c>
      <c r="D47" s="398" t="s">
        <v>242</v>
      </c>
      <c r="E47" s="432">
        <f t="shared" si="7"/>
        <v>806691</v>
      </c>
      <c r="F47" s="432">
        <v>0</v>
      </c>
      <c r="G47" s="432">
        <v>806691</v>
      </c>
      <c r="H47" s="432">
        <v>0</v>
      </c>
      <c r="I47" s="432">
        <v>0</v>
      </c>
      <c r="J47" s="432">
        <v>0</v>
      </c>
      <c r="K47" s="432">
        <v>0</v>
      </c>
      <c r="L47" s="432">
        <v>0</v>
      </c>
      <c r="M47" s="432">
        <v>0</v>
      </c>
      <c r="N47" s="432">
        <v>0</v>
      </c>
      <c r="O47" s="432">
        <v>0</v>
      </c>
      <c r="P47" s="432">
        <v>0</v>
      </c>
      <c r="Q47" s="432">
        <v>0</v>
      </c>
      <c r="R47" s="432">
        <v>0</v>
      </c>
      <c r="S47" s="432">
        <v>0</v>
      </c>
      <c r="T47" s="432">
        <v>0</v>
      </c>
      <c r="U47" s="432">
        <v>0</v>
      </c>
      <c r="V47" s="432">
        <v>0</v>
      </c>
    </row>
    <row r="48" s="386" customFormat="1" ht="20.4" customHeight="1" spans="1:22">
      <c r="A48" s="431">
        <v>221</v>
      </c>
      <c r="B48" s="431" t="s">
        <v>109</v>
      </c>
      <c r="C48" s="426" t="s">
        <v>188</v>
      </c>
      <c r="D48" s="426"/>
      <c r="E48" s="432">
        <f t="shared" si="7"/>
        <v>502426.08</v>
      </c>
      <c r="F48" s="432">
        <v>502426.08</v>
      </c>
      <c r="G48" s="432"/>
      <c r="H48" s="432"/>
      <c r="I48" s="432"/>
      <c r="J48" s="432"/>
      <c r="K48" s="432"/>
      <c r="L48" s="432"/>
      <c r="M48" s="432"/>
      <c r="N48" s="432"/>
      <c r="O48" s="432"/>
      <c r="P48" s="432"/>
      <c r="Q48" s="432"/>
      <c r="R48" s="432"/>
      <c r="S48" s="432"/>
      <c r="T48" s="432"/>
      <c r="U48" s="432"/>
      <c r="V48" s="432"/>
    </row>
    <row r="49" s="386" customFormat="1" ht="20.4" customHeight="1" spans="1:22">
      <c r="A49" s="422" t="s">
        <v>594</v>
      </c>
      <c r="B49" s="431" t="s">
        <v>109</v>
      </c>
      <c r="C49" s="426" t="s">
        <v>189</v>
      </c>
      <c r="D49" s="426"/>
      <c r="E49" s="432">
        <f t="shared" si="7"/>
        <v>502426.08</v>
      </c>
      <c r="F49" s="432">
        <v>502426.08</v>
      </c>
      <c r="G49" s="432"/>
      <c r="H49" s="432"/>
      <c r="I49" s="432"/>
      <c r="J49" s="432"/>
      <c r="K49" s="432"/>
      <c r="L49" s="432"/>
      <c r="M49" s="432"/>
      <c r="N49" s="432"/>
      <c r="O49" s="432"/>
      <c r="P49" s="432"/>
      <c r="Q49" s="432"/>
      <c r="R49" s="432"/>
      <c r="S49" s="432"/>
      <c r="T49" s="432"/>
      <c r="U49" s="432"/>
      <c r="V49" s="432"/>
    </row>
    <row r="50" s="386" customFormat="1" ht="20.4" customHeight="1" spans="1:22">
      <c r="A50" s="422" t="s">
        <v>313</v>
      </c>
      <c r="B50" s="431" t="s">
        <v>109</v>
      </c>
      <c r="C50" s="426" t="s">
        <v>190</v>
      </c>
      <c r="D50" s="426" t="s">
        <v>190</v>
      </c>
      <c r="E50" s="432">
        <f t="shared" si="7"/>
        <v>502426.08</v>
      </c>
      <c r="F50" s="432">
        <v>502426.08</v>
      </c>
      <c r="G50" s="432"/>
      <c r="H50" s="432"/>
      <c r="I50" s="432"/>
      <c r="J50" s="432"/>
      <c r="K50" s="432"/>
      <c r="L50" s="432"/>
      <c r="M50" s="432"/>
      <c r="N50" s="432"/>
      <c r="O50" s="432"/>
      <c r="P50" s="432"/>
      <c r="Q50" s="432"/>
      <c r="R50" s="432"/>
      <c r="S50" s="432"/>
      <c r="T50" s="432"/>
      <c r="U50" s="432"/>
      <c r="V50" s="432"/>
    </row>
    <row r="51" s="411" customFormat="1" ht="20.4" customHeight="1" spans="1:22">
      <c r="A51" s="485"/>
      <c r="B51" s="429" t="s">
        <v>111</v>
      </c>
      <c r="C51" s="430" t="s">
        <v>112</v>
      </c>
      <c r="D51" s="488"/>
      <c r="E51" s="489">
        <f>E52+E55+E58</f>
        <v>273357</v>
      </c>
      <c r="F51" s="489">
        <f>F52+F55+F58</f>
        <v>273357</v>
      </c>
      <c r="G51" s="489">
        <f t="shared" ref="G51:Q51" si="14">G58</f>
        <v>0</v>
      </c>
      <c r="H51" s="489">
        <f t="shared" si="14"/>
        <v>0</v>
      </c>
      <c r="I51" s="489">
        <f t="shared" si="14"/>
        <v>0</v>
      </c>
      <c r="J51" s="489">
        <f t="shared" si="14"/>
        <v>0</v>
      </c>
      <c r="K51" s="489">
        <f t="shared" si="14"/>
        <v>0</v>
      </c>
      <c r="L51" s="489">
        <f t="shared" si="14"/>
        <v>0</v>
      </c>
      <c r="M51" s="489">
        <f t="shared" si="14"/>
        <v>0</v>
      </c>
      <c r="N51" s="489">
        <f t="shared" si="14"/>
        <v>0</v>
      </c>
      <c r="O51" s="489">
        <f t="shared" si="14"/>
        <v>0</v>
      </c>
      <c r="P51" s="489">
        <f t="shared" si="14"/>
        <v>0</v>
      </c>
      <c r="Q51" s="489">
        <f t="shared" si="14"/>
        <v>0</v>
      </c>
      <c r="R51" s="489"/>
      <c r="S51" s="489"/>
      <c r="T51" s="489"/>
      <c r="U51" s="489"/>
      <c r="V51" s="489"/>
    </row>
    <row r="52" s="386" customFormat="1" ht="20.4" customHeight="1" spans="1:22">
      <c r="A52" s="431" t="s">
        <v>580</v>
      </c>
      <c r="B52" s="431" t="s">
        <v>111</v>
      </c>
      <c r="C52" s="426" t="s">
        <v>162</v>
      </c>
      <c r="D52" s="487"/>
      <c r="E52" s="490">
        <f t="shared" ref="E52:E76" si="15">SUM(F52:H52)</f>
        <v>73094</v>
      </c>
      <c r="F52" s="490">
        <f t="shared" ref="F52:F56" si="16">F53</f>
        <v>73094</v>
      </c>
      <c r="G52" s="490"/>
      <c r="H52" s="490"/>
      <c r="I52" s="490"/>
      <c r="J52" s="490"/>
      <c r="K52" s="490"/>
      <c r="L52" s="490"/>
      <c r="M52" s="490"/>
      <c r="N52" s="490"/>
      <c r="O52" s="490"/>
      <c r="P52" s="490"/>
      <c r="Q52" s="490"/>
      <c r="R52" s="490"/>
      <c r="S52" s="490"/>
      <c r="T52" s="490"/>
      <c r="U52" s="490"/>
      <c r="V52" s="490"/>
    </row>
    <row r="53" s="386" customFormat="1" ht="20.4" customHeight="1" spans="1:22">
      <c r="A53" s="431" t="s">
        <v>581</v>
      </c>
      <c r="B53" s="431" t="s">
        <v>111</v>
      </c>
      <c r="C53" s="426" t="s">
        <v>164</v>
      </c>
      <c r="D53" s="487"/>
      <c r="E53" s="490">
        <f t="shared" si="15"/>
        <v>73094</v>
      </c>
      <c r="F53" s="490">
        <f t="shared" si="16"/>
        <v>73094</v>
      </c>
      <c r="G53" s="490"/>
      <c r="H53" s="490"/>
      <c r="I53" s="490"/>
      <c r="J53" s="490"/>
      <c r="K53" s="490"/>
      <c r="L53" s="490"/>
      <c r="M53" s="490"/>
      <c r="N53" s="490"/>
      <c r="O53" s="490"/>
      <c r="P53" s="490"/>
      <c r="Q53" s="490"/>
      <c r="R53" s="490"/>
      <c r="S53" s="490"/>
      <c r="T53" s="490"/>
      <c r="U53" s="490"/>
      <c r="V53" s="490"/>
    </row>
    <row r="54" s="386" customFormat="1" ht="33.6" customHeight="1" spans="1:22">
      <c r="A54" s="431" t="s">
        <v>582</v>
      </c>
      <c r="B54" s="431" t="s">
        <v>111</v>
      </c>
      <c r="C54" s="426" t="s">
        <v>166</v>
      </c>
      <c r="D54" s="487" t="s">
        <v>583</v>
      </c>
      <c r="E54" s="490">
        <f t="shared" si="15"/>
        <v>73094</v>
      </c>
      <c r="F54" s="490">
        <v>73094</v>
      </c>
      <c r="G54" s="490"/>
      <c r="H54" s="490"/>
      <c r="I54" s="490"/>
      <c r="J54" s="490"/>
      <c r="K54" s="490"/>
      <c r="L54" s="490"/>
      <c r="M54" s="490"/>
      <c r="N54" s="490"/>
      <c r="O54" s="490"/>
      <c r="P54" s="490"/>
      <c r="Q54" s="490"/>
      <c r="R54" s="490"/>
      <c r="S54" s="490"/>
      <c r="T54" s="490"/>
      <c r="U54" s="490"/>
      <c r="V54" s="490"/>
    </row>
    <row r="55" s="386" customFormat="1" ht="20.4" customHeight="1" spans="1:22">
      <c r="A55" s="431" t="s">
        <v>589</v>
      </c>
      <c r="B55" s="431" t="s">
        <v>111</v>
      </c>
      <c r="C55" s="426" t="s">
        <v>173</v>
      </c>
      <c r="D55" s="487"/>
      <c r="E55" s="490">
        <f t="shared" si="15"/>
        <v>34263</v>
      </c>
      <c r="F55" s="490">
        <f t="shared" si="16"/>
        <v>34263</v>
      </c>
      <c r="G55" s="490"/>
      <c r="H55" s="490"/>
      <c r="I55" s="490"/>
      <c r="J55" s="490"/>
      <c r="K55" s="490"/>
      <c r="L55" s="490"/>
      <c r="M55" s="490"/>
      <c r="N55" s="490"/>
      <c r="O55" s="490"/>
      <c r="P55" s="490"/>
      <c r="Q55" s="490"/>
      <c r="R55" s="490"/>
      <c r="S55" s="490"/>
      <c r="T55" s="490"/>
      <c r="U55" s="490"/>
      <c r="V55" s="490"/>
    </row>
    <row r="56" s="386" customFormat="1" ht="20.4" customHeight="1" spans="1:22">
      <c r="A56" s="431" t="s">
        <v>590</v>
      </c>
      <c r="B56" s="431" t="s">
        <v>111</v>
      </c>
      <c r="C56" s="426" t="s">
        <v>175</v>
      </c>
      <c r="D56" s="487"/>
      <c r="E56" s="490">
        <f t="shared" si="15"/>
        <v>34263</v>
      </c>
      <c r="F56" s="490">
        <f t="shared" si="16"/>
        <v>34263</v>
      </c>
      <c r="G56" s="490"/>
      <c r="H56" s="490"/>
      <c r="I56" s="490"/>
      <c r="J56" s="490"/>
      <c r="K56" s="490"/>
      <c r="L56" s="490"/>
      <c r="M56" s="490"/>
      <c r="N56" s="490"/>
      <c r="O56" s="490"/>
      <c r="P56" s="490"/>
      <c r="Q56" s="490"/>
      <c r="R56" s="490"/>
      <c r="S56" s="490"/>
      <c r="T56" s="490"/>
      <c r="U56" s="490"/>
      <c r="V56" s="490"/>
    </row>
    <row r="57" s="386" customFormat="1" ht="20.4" customHeight="1" spans="1:22">
      <c r="A57" s="431" t="s">
        <v>591</v>
      </c>
      <c r="B57" s="431" t="s">
        <v>111</v>
      </c>
      <c r="C57" s="426" t="s">
        <v>176</v>
      </c>
      <c r="D57" s="487" t="s">
        <v>592</v>
      </c>
      <c r="E57" s="490">
        <f t="shared" si="15"/>
        <v>34263</v>
      </c>
      <c r="F57" s="490">
        <v>34263</v>
      </c>
      <c r="G57" s="490"/>
      <c r="H57" s="490"/>
      <c r="I57" s="490"/>
      <c r="J57" s="490"/>
      <c r="K57" s="490"/>
      <c r="L57" s="490"/>
      <c r="M57" s="490"/>
      <c r="N57" s="490"/>
      <c r="O57" s="490"/>
      <c r="P57" s="490"/>
      <c r="Q57" s="490"/>
      <c r="R57" s="490"/>
      <c r="S57" s="490"/>
      <c r="T57" s="490"/>
      <c r="U57" s="490"/>
      <c r="V57" s="490"/>
    </row>
    <row r="58" s="386" customFormat="1" ht="20.4" customHeight="1" spans="1:22">
      <c r="A58" s="431" t="s">
        <v>593</v>
      </c>
      <c r="B58" s="431" t="s">
        <v>111</v>
      </c>
      <c r="C58" s="491" t="s">
        <v>177</v>
      </c>
      <c r="D58" s="487"/>
      <c r="E58" s="432">
        <f t="shared" si="15"/>
        <v>166000</v>
      </c>
      <c r="F58" s="490">
        <f t="shared" ref="F58:V58" si="17">F59</f>
        <v>166000</v>
      </c>
      <c r="G58" s="490">
        <f t="shared" si="17"/>
        <v>0</v>
      </c>
      <c r="H58" s="490">
        <f t="shared" si="17"/>
        <v>0</v>
      </c>
      <c r="I58" s="490">
        <f t="shared" si="17"/>
        <v>0</v>
      </c>
      <c r="J58" s="490">
        <f t="shared" si="17"/>
        <v>0</v>
      </c>
      <c r="K58" s="490">
        <f t="shared" si="17"/>
        <v>0</v>
      </c>
      <c r="L58" s="490">
        <f t="shared" si="17"/>
        <v>0</v>
      </c>
      <c r="M58" s="490">
        <f t="shared" si="17"/>
        <v>0</v>
      </c>
      <c r="N58" s="490">
        <f t="shared" si="17"/>
        <v>0</v>
      </c>
      <c r="O58" s="490">
        <f t="shared" si="17"/>
        <v>0</v>
      </c>
      <c r="P58" s="490">
        <f t="shared" si="17"/>
        <v>0</v>
      </c>
      <c r="Q58" s="490">
        <f t="shared" si="17"/>
        <v>0</v>
      </c>
      <c r="R58" s="490">
        <f t="shared" si="17"/>
        <v>0</v>
      </c>
      <c r="S58" s="490">
        <f t="shared" si="17"/>
        <v>0</v>
      </c>
      <c r="T58" s="490">
        <f t="shared" si="17"/>
        <v>0</v>
      </c>
      <c r="U58" s="490">
        <f t="shared" si="17"/>
        <v>0</v>
      </c>
      <c r="V58" s="490">
        <f t="shared" si="17"/>
        <v>0</v>
      </c>
    </row>
    <row r="59" s="386" customFormat="1" ht="20.4" customHeight="1" spans="1:22">
      <c r="A59" s="422" t="s">
        <v>406</v>
      </c>
      <c r="B59" s="431" t="s">
        <v>111</v>
      </c>
      <c r="C59" s="491" t="s">
        <v>179</v>
      </c>
      <c r="D59" s="487"/>
      <c r="E59" s="432">
        <f t="shared" si="15"/>
        <v>166000</v>
      </c>
      <c r="F59" s="490">
        <f t="shared" ref="F59:V59" si="18">SUM(F60:F60)</f>
        <v>166000</v>
      </c>
      <c r="G59" s="490">
        <f t="shared" si="18"/>
        <v>0</v>
      </c>
      <c r="H59" s="490">
        <f t="shared" si="18"/>
        <v>0</v>
      </c>
      <c r="I59" s="490">
        <f t="shared" si="18"/>
        <v>0</v>
      </c>
      <c r="J59" s="490">
        <f t="shared" si="18"/>
        <v>0</v>
      </c>
      <c r="K59" s="490">
        <f t="shared" si="18"/>
        <v>0</v>
      </c>
      <c r="L59" s="490">
        <f t="shared" si="18"/>
        <v>0</v>
      </c>
      <c r="M59" s="490">
        <f t="shared" si="18"/>
        <v>0</v>
      </c>
      <c r="N59" s="490">
        <f t="shared" si="18"/>
        <v>0</v>
      </c>
      <c r="O59" s="490">
        <f t="shared" si="18"/>
        <v>0</v>
      </c>
      <c r="P59" s="490">
        <f t="shared" si="18"/>
        <v>0</v>
      </c>
      <c r="Q59" s="490">
        <f t="shared" si="18"/>
        <v>0</v>
      </c>
      <c r="R59" s="490">
        <f t="shared" si="18"/>
        <v>0</v>
      </c>
      <c r="S59" s="490">
        <f t="shared" si="18"/>
        <v>0</v>
      </c>
      <c r="T59" s="490">
        <f t="shared" si="18"/>
        <v>0</v>
      </c>
      <c r="U59" s="490">
        <f t="shared" si="18"/>
        <v>0</v>
      </c>
      <c r="V59" s="490">
        <f t="shared" si="18"/>
        <v>0</v>
      </c>
    </row>
    <row r="60" s="386" customFormat="1" ht="20.4" customHeight="1" spans="1:22">
      <c r="A60" s="422" t="s">
        <v>300</v>
      </c>
      <c r="B60" s="431" t="s">
        <v>111</v>
      </c>
      <c r="C60" s="398" t="s">
        <v>181</v>
      </c>
      <c r="D60" s="398" t="s">
        <v>316</v>
      </c>
      <c r="E60" s="432">
        <f t="shared" si="15"/>
        <v>166000</v>
      </c>
      <c r="F60" s="432">
        <v>166000</v>
      </c>
      <c r="G60" s="432">
        <v>0</v>
      </c>
      <c r="H60" s="432">
        <v>0</v>
      </c>
      <c r="I60" s="432">
        <v>0</v>
      </c>
      <c r="J60" s="432">
        <v>0</v>
      </c>
      <c r="K60" s="432">
        <v>0</v>
      </c>
      <c r="L60" s="432">
        <v>0</v>
      </c>
      <c r="M60" s="432">
        <v>0</v>
      </c>
      <c r="N60" s="432">
        <v>0</v>
      </c>
      <c r="O60" s="432">
        <v>0</v>
      </c>
      <c r="P60" s="432">
        <v>0</v>
      </c>
      <c r="Q60" s="432">
        <v>0</v>
      </c>
      <c r="R60" s="432">
        <v>0</v>
      </c>
      <c r="S60" s="432">
        <v>0</v>
      </c>
      <c r="T60" s="432">
        <v>0</v>
      </c>
      <c r="U60" s="432">
        <v>0</v>
      </c>
      <c r="V60" s="432">
        <v>0</v>
      </c>
    </row>
    <row r="61" s="438" customFormat="1" ht="21" customHeight="1" spans="1:22">
      <c r="A61" s="492"/>
      <c r="B61" s="493" t="s">
        <v>337</v>
      </c>
      <c r="C61" s="494" t="s">
        <v>114</v>
      </c>
      <c r="D61" s="495"/>
      <c r="E61" s="486">
        <f t="shared" si="15"/>
        <v>4198335</v>
      </c>
      <c r="F61" s="486">
        <f t="shared" ref="F61:H61" si="19">F62+F68+F71+F78</f>
        <v>3667665</v>
      </c>
      <c r="G61" s="486">
        <f t="shared" si="19"/>
        <v>507270</v>
      </c>
      <c r="H61" s="486">
        <f t="shared" si="19"/>
        <v>23400</v>
      </c>
      <c r="I61" s="486">
        <f t="shared" ref="I61:I70" si="20">SUM(J61:R61)</f>
        <v>180000</v>
      </c>
      <c r="J61" s="486">
        <f t="shared" ref="J61:V61" si="21">J62+J68+J71+J78</f>
        <v>180000</v>
      </c>
      <c r="K61" s="486">
        <f t="shared" si="21"/>
        <v>0</v>
      </c>
      <c r="L61" s="486">
        <f t="shared" si="21"/>
        <v>0</v>
      </c>
      <c r="M61" s="486">
        <f t="shared" si="21"/>
        <v>0</v>
      </c>
      <c r="N61" s="486">
        <f t="shared" si="21"/>
        <v>0</v>
      </c>
      <c r="O61" s="486">
        <f t="shared" si="21"/>
        <v>0</v>
      </c>
      <c r="P61" s="486">
        <f t="shared" si="21"/>
        <v>0</v>
      </c>
      <c r="Q61" s="486">
        <f t="shared" si="21"/>
        <v>0</v>
      </c>
      <c r="R61" s="486">
        <f t="shared" si="21"/>
        <v>0</v>
      </c>
      <c r="S61" s="486">
        <f t="shared" si="21"/>
        <v>0</v>
      </c>
      <c r="T61" s="486">
        <f t="shared" si="21"/>
        <v>0</v>
      </c>
      <c r="U61" s="486">
        <f t="shared" si="21"/>
        <v>0</v>
      </c>
      <c r="V61" s="486">
        <f t="shared" si="21"/>
        <v>0</v>
      </c>
    </row>
    <row r="62" s="437" customFormat="1" ht="21" customHeight="1" spans="1:22">
      <c r="A62" s="496" t="s">
        <v>580</v>
      </c>
      <c r="B62" s="496" t="s">
        <v>337</v>
      </c>
      <c r="C62" s="497" t="s">
        <v>162</v>
      </c>
      <c r="D62" s="498" t="s">
        <v>595</v>
      </c>
      <c r="E62" s="432">
        <f t="shared" si="15"/>
        <v>702930</v>
      </c>
      <c r="F62" s="432">
        <f>F63+F66</f>
        <v>702930</v>
      </c>
      <c r="G62" s="432"/>
      <c r="H62" s="432"/>
      <c r="I62" s="432">
        <f t="shared" si="20"/>
        <v>0</v>
      </c>
      <c r="J62" s="432"/>
      <c r="K62" s="432"/>
      <c r="L62" s="432"/>
      <c r="M62" s="432"/>
      <c r="N62" s="432"/>
      <c r="O62" s="432"/>
      <c r="P62" s="432"/>
      <c r="Q62" s="432"/>
      <c r="R62" s="432"/>
      <c r="S62" s="432"/>
      <c r="T62" s="432"/>
      <c r="U62" s="432"/>
      <c r="V62" s="432"/>
    </row>
    <row r="63" s="437" customFormat="1" ht="21" customHeight="1" spans="1:22">
      <c r="A63" s="496" t="s">
        <v>581</v>
      </c>
      <c r="B63" s="496" t="s">
        <v>337</v>
      </c>
      <c r="C63" s="497" t="s">
        <v>164</v>
      </c>
      <c r="D63" s="499" t="s">
        <v>583</v>
      </c>
      <c r="E63" s="432">
        <f t="shared" si="15"/>
        <v>569079</v>
      </c>
      <c r="F63" s="432">
        <f>F64+F65</f>
        <v>569079</v>
      </c>
      <c r="G63" s="432"/>
      <c r="H63" s="432"/>
      <c r="I63" s="432">
        <f t="shared" si="20"/>
        <v>0</v>
      </c>
      <c r="J63" s="432"/>
      <c r="K63" s="432"/>
      <c r="L63" s="432"/>
      <c r="M63" s="432"/>
      <c r="N63" s="432"/>
      <c r="O63" s="432"/>
      <c r="P63" s="432"/>
      <c r="Q63" s="432"/>
      <c r="R63" s="432"/>
      <c r="S63" s="432"/>
      <c r="T63" s="432"/>
      <c r="U63" s="432"/>
      <c r="V63" s="432"/>
    </row>
    <row r="64" s="437" customFormat="1" ht="21" customHeight="1" spans="1:22">
      <c r="A64" s="496" t="s">
        <v>582</v>
      </c>
      <c r="B64" s="496" t="s">
        <v>337</v>
      </c>
      <c r="C64" s="497" t="s">
        <v>166</v>
      </c>
      <c r="D64" s="499" t="s">
        <v>583</v>
      </c>
      <c r="E64" s="432">
        <f t="shared" si="15"/>
        <v>379386</v>
      </c>
      <c r="F64" s="432">
        <v>379386</v>
      </c>
      <c r="G64" s="432"/>
      <c r="H64" s="432"/>
      <c r="I64" s="432">
        <f t="shared" si="20"/>
        <v>0</v>
      </c>
      <c r="J64" s="432"/>
      <c r="K64" s="432"/>
      <c r="L64" s="432"/>
      <c r="M64" s="432"/>
      <c r="N64" s="432"/>
      <c r="O64" s="432"/>
      <c r="P64" s="432"/>
      <c r="Q64" s="432"/>
      <c r="R64" s="432"/>
      <c r="S64" s="432"/>
      <c r="T64" s="432"/>
      <c r="U64" s="432"/>
      <c r="V64" s="432"/>
    </row>
    <row r="65" s="437" customFormat="1" ht="21" customHeight="1" spans="1:22">
      <c r="A65" s="496" t="s">
        <v>584</v>
      </c>
      <c r="B65" s="496" t="s">
        <v>337</v>
      </c>
      <c r="C65" s="497" t="s">
        <v>168</v>
      </c>
      <c r="D65" s="498" t="s">
        <v>585</v>
      </c>
      <c r="E65" s="432">
        <f t="shared" si="15"/>
        <v>189693</v>
      </c>
      <c r="F65" s="432">
        <v>189693</v>
      </c>
      <c r="G65" s="432"/>
      <c r="H65" s="432"/>
      <c r="I65" s="432">
        <f t="shared" si="20"/>
        <v>0</v>
      </c>
      <c r="J65" s="432"/>
      <c r="K65" s="432"/>
      <c r="L65" s="432"/>
      <c r="M65" s="432"/>
      <c r="N65" s="432"/>
      <c r="O65" s="432"/>
      <c r="P65" s="432"/>
      <c r="Q65" s="432"/>
      <c r="R65" s="432"/>
      <c r="S65" s="432"/>
      <c r="T65" s="432"/>
      <c r="U65" s="432"/>
      <c r="V65" s="432"/>
    </row>
    <row r="66" s="437" customFormat="1" ht="21" customHeight="1" spans="1:22">
      <c r="A66" s="496" t="s">
        <v>586</v>
      </c>
      <c r="B66" s="496" t="s">
        <v>337</v>
      </c>
      <c r="C66" s="497" t="s">
        <v>169</v>
      </c>
      <c r="D66" s="498" t="s">
        <v>588</v>
      </c>
      <c r="E66" s="432">
        <f t="shared" si="15"/>
        <v>133851</v>
      </c>
      <c r="F66" s="432">
        <f t="shared" ref="F66:F69" si="22">F67</f>
        <v>133851</v>
      </c>
      <c r="G66" s="432"/>
      <c r="H66" s="432"/>
      <c r="I66" s="432">
        <f t="shared" si="20"/>
        <v>0</v>
      </c>
      <c r="J66" s="432"/>
      <c r="K66" s="432"/>
      <c r="L66" s="432"/>
      <c r="M66" s="432"/>
      <c r="N66" s="432"/>
      <c r="O66" s="432"/>
      <c r="P66" s="432"/>
      <c r="Q66" s="432"/>
      <c r="R66" s="432"/>
      <c r="S66" s="432"/>
      <c r="T66" s="432"/>
      <c r="U66" s="432"/>
      <c r="V66" s="432"/>
    </row>
    <row r="67" s="437" customFormat="1" ht="21" customHeight="1" spans="1:22">
      <c r="A67" s="496" t="s">
        <v>587</v>
      </c>
      <c r="B67" s="496" t="s">
        <v>337</v>
      </c>
      <c r="C67" s="497" t="s">
        <v>171</v>
      </c>
      <c r="D67" s="498" t="s">
        <v>588</v>
      </c>
      <c r="E67" s="432">
        <f t="shared" si="15"/>
        <v>133851</v>
      </c>
      <c r="F67" s="432">
        <v>133851</v>
      </c>
      <c r="G67" s="432"/>
      <c r="H67" s="432"/>
      <c r="I67" s="432">
        <f t="shared" si="20"/>
        <v>0</v>
      </c>
      <c r="J67" s="432"/>
      <c r="K67" s="432"/>
      <c r="L67" s="432"/>
      <c r="M67" s="432"/>
      <c r="N67" s="432"/>
      <c r="O67" s="432"/>
      <c r="P67" s="432"/>
      <c r="Q67" s="432"/>
      <c r="R67" s="432"/>
      <c r="S67" s="432"/>
      <c r="T67" s="432"/>
      <c r="U67" s="432"/>
      <c r="V67" s="432"/>
    </row>
    <row r="68" s="437" customFormat="1" ht="21" customHeight="1" spans="1:22">
      <c r="A68" s="496" t="s">
        <v>589</v>
      </c>
      <c r="B68" s="496" t="s">
        <v>337</v>
      </c>
      <c r="C68" s="497" t="s">
        <v>173</v>
      </c>
      <c r="D68" s="498" t="s">
        <v>592</v>
      </c>
      <c r="E68" s="432">
        <f t="shared" si="15"/>
        <v>177837</v>
      </c>
      <c r="F68" s="432">
        <f t="shared" si="22"/>
        <v>177837</v>
      </c>
      <c r="G68" s="432"/>
      <c r="H68" s="432"/>
      <c r="I68" s="432">
        <f t="shared" si="20"/>
        <v>0</v>
      </c>
      <c r="J68" s="432"/>
      <c r="K68" s="432"/>
      <c r="L68" s="432"/>
      <c r="M68" s="432"/>
      <c r="N68" s="432"/>
      <c r="O68" s="432"/>
      <c r="P68" s="432"/>
      <c r="Q68" s="432"/>
      <c r="R68" s="432"/>
      <c r="S68" s="432"/>
      <c r="T68" s="432"/>
      <c r="U68" s="432"/>
      <c r="V68" s="432"/>
    </row>
    <row r="69" s="437" customFormat="1" ht="21" customHeight="1" spans="1:22">
      <c r="A69" s="496" t="s">
        <v>590</v>
      </c>
      <c r="B69" s="496" t="s">
        <v>337</v>
      </c>
      <c r="C69" s="497" t="s">
        <v>175</v>
      </c>
      <c r="D69" s="498" t="s">
        <v>592</v>
      </c>
      <c r="E69" s="432">
        <f t="shared" si="15"/>
        <v>177837</v>
      </c>
      <c r="F69" s="432">
        <f t="shared" si="22"/>
        <v>177837</v>
      </c>
      <c r="G69" s="432"/>
      <c r="H69" s="432"/>
      <c r="I69" s="432">
        <f t="shared" si="20"/>
        <v>0</v>
      </c>
      <c r="J69" s="432"/>
      <c r="K69" s="432"/>
      <c r="L69" s="432"/>
      <c r="M69" s="432"/>
      <c r="N69" s="432"/>
      <c r="O69" s="432"/>
      <c r="P69" s="432"/>
      <c r="Q69" s="432"/>
      <c r="R69" s="432"/>
      <c r="S69" s="432"/>
      <c r="T69" s="432"/>
      <c r="U69" s="432"/>
      <c r="V69" s="432"/>
    </row>
    <row r="70" s="437" customFormat="1" ht="21" customHeight="1" spans="1:22">
      <c r="A70" s="496" t="s">
        <v>591</v>
      </c>
      <c r="B70" s="496" t="s">
        <v>337</v>
      </c>
      <c r="C70" s="497" t="s">
        <v>176</v>
      </c>
      <c r="D70" s="498" t="s">
        <v>592</v>
      </c>
      <c r="E70" s="432">
        <f t="shared" si="15"/>
        <v>177837</v>
      </c>
      <c r="F70" s="432">
        <v>177837</v>
      </c>
      <c r="G70" s="432"/>
      <c r="H70" s="432"/>
      <c r="I70" s="432">
        <f t="shared" si="20"/>
        <v>0</v>
      </c>
      <c r="J70" s="432"/>
      <c r="K70" s="432"/>
      <c r="L70" s="432"/>
      <c r="M70" s="432"/>
      <c r="N70" s="432"/>
      <c r="O70" s="432"/>
      <c r="P70" s="432"/>
      <c r="Q70" s="432"/>
      <c r="R70" s="432"/>
      <c r="S70" s="432"/>
      <c r="T70" s="432"/>
      <c r="U70" s="432"/>
      <c r="V70" s="432"/>
    </row>
    <row r="71" s="437" customFormat="1" ht="21" customHeight="1" spans="1:22">
      <c r="A71" s="496" t="s">
        <v>593</v>
      </c>
      <c r="B71" s="496" t="s">
        <v>337</v>
      </c>
      <c r="C71" s="505" t="s">
        <v>177</v>
      </c>
      <c r="D71" s="498"/>
      <c r="E71" s="432">
        <f t="shared" si="15"/>
        <v>3033028</v>
      </c>
      <c r="F71" s="432">
        <f t="shared" ref="F71:V71" si="23">F72</f>
        <v>2502358</v>
      </c>
      <c r="G71" s="432">
        <f t="shared" si="23"/>
        <v>507270</v>
      </c>
      <c r="H71" s="432">
        <f t="shared" si="23"/>
        <v>23400</v>
      </c>
      <c r="I71" s="432">
        <f t="shared" si="23"/>
        <v>180000</v>
      </c>
      <c r="J71" s="432">
        <f t="shared" si="23"/>
        <v>180000</v>
      </c>
      <c r="K71" s="432">
        <f t="shared" si="23"/>
        <v>0</v>
      </c>
      <c r="L71" s="432">
        <f t="shared" si="23"/>
        <v>0</v>
      </c>
      <c r="M71" s="432">
        <f t="shared" si="23"/>
        <v>0</v>
      </c>
      <c r="N71" s="432">
        <f t="shared" si="23"/>
        <v>0</v>
      </c>
      <c r="O71" s="432">
        <f t="shared" si="23"/>
        <v>0</v>
      </c>
      <c r="P71" s="432">
        <f t="shared" si="23"/>
        <v>0</v>
      </c>
      <c r="Q71" s="432">
        <f t="shared" si="23"/>
        <v>0</v>
      </c>
      <c r="R71" s="432">
        <f t="shared" si="23"/>
        <v>0</v>
      </c>
      <c r="S71" s="432">
        <f t="shared" si="23"/>
        <v>0</v>
      </c>
      <c r="T71" s="432">
        <f t="shared" si="23"/>
        <v>0</v>
      </c>
      <c r="U71" s="432">
        <f t="shared" si="23"/>
        <v>0</v>
      </c>
      <c r="V71" s="432">
        <f t="shared" si="23"/>
        <v>0</v>
      </c>
    </row>
    <row r="72" s="437" customFormat="1" ht="21" customHeight="1" spans="1:22">
      <c r="A72" s="506" t="s">
        <v>406</v>
      </c>
      <c r="B72" s="496" t="s">
        <v>337</v>
      </c>
      <c r="C72" s="505" t="s">
        <v>179</v>
      </c>
      <c r="D72" s="498"/>
      <c r="E72" s="432">
        <f t="shared" si="15"/>
        <v>3033028</v>
      </c>
      <c r="F72" s="432">
        <f t="shared" ref="F72:H72" si="24">SUM(F73:F76)</f>
        <v>2502358</v>
      </c>
      <c r="G72" s="432">
        <f t="shared" si="24"/>
        <v>507270</v>
      </c>
      <c r="H72" s="432">
        <f t="shared" si="24"/>
        <v>23400</v>
      </c>
      <c r="I72" s="432">
        <f t="shared" ref="I72:I75" si="25">SUM(J72:R72)</f>
        <v>180000</v>
      </c>
      <c r="J72" s="432">
        <f>SUM(J73:J77)</f>
        <v>180000</v>
      </c>
      <c r="K72" s="432">
        <f t="shared" ref="K72:V72" si="26">SUM(K73:K76)</f>
        <v>0</v>
      </c>
      <c r="L72" s="432">
        <f t="shared" si="26"/>
        <v>0</v>
      </c>
      <c r="M72" s="432">
        <f t="shared" si="26"/>
        <v>0</v>
      </c>
      <c r="N72" s="432">
        <f t="shared" si="26"/>
        <v>0</v>
      </c>
      <c r="O72" s="432">
        <f t="shared" si="26"/>
        <v>0</v>
      </c>
      <c r="P72" s="432">
        <f t="shared" si="26"/>
        <v>0</v>
      </c>
      <c r="Q72" s="432">
        <f t="shared" si="26"/>
        <v>0</v>
      </c>
      <c r="R72" s="432">
        <f t="shared" si="26"/>
        <v>0</v>
      </c>
      <c r="S72" s="432">
        <f t="shared" si="26"/>
        <v>0</v>
      </c>
      <c r="T72" s="432">
        <f t="shared" si="26"/>
        <v>0</v>
      </c>
      <c r="U72" s="432">
        <f t="shared" si="26"/>
        <v>0</v>
      </c>
      <c r="V72" s="432">
        <f t="shared" si="26"/>
        <v>0</v>
      </c>
    </row>
    <row r="73" s="439" customFormat="1" ht="21" customHeight="1" spans="1:22">
      <c r="A73" s="506" t="s">
        <v>300</v>
      </c>
      <c r="B73" s="496" t="s">
        <v>337</v>
      </c>
      <c r="C73" s="505" t="s">
        <v>181</v>
      </c>
      <c r="D73" s="498" t="s">
        <v>316</v>
      </c>
      <c r="E73" s="432">
        <f t="shared" si="15"/>
        <v>2499838</v>
      </c>
      <c r="F73" s="432">
        <v>2499838</v>
      </c>
      <c r="G73" s="432">
        <v>0</v>
      </c>
      <c r="H73" s="432">
        <v>0</v>
      </c>
      <c r="I73" s="432">
        <f t="shared" si="25"/>
        <v>0</v>
      </c>
      <c r="J73" s="432">
        <v>0</v>
      </c>
      <c r="K73" s="432">
        <v>0</v>
      </c>
      <c r="L73" s="432">
        <v>0</v>
      </c>
      <c r="M73" s="432">
        <v>0</v>
      </c>
      <c r="N73" s="432">
        <v>0</v>
      </c>
      <c r="O73" s="432">
        <v>0</v>
      </c>
      <c r="P73" s="432">
        <v>0</v>
      </c>
      <c r="Q73" s="432">
        <v>0</v>
      </c>
      <c r="R73" s="432">
        <v>0</v>
      </c>
      <c r="S73" s="432">
        <v>0</v>
      </c>
      <c r="T73" s="432">
        <v>0</v>
      </c>
      <c r="U73" s="432">
        <v>0</v>
      </c>
      <c r="V73" s="432">
        <v>0</v>
      </c>
    </row>
    <row r="74" s="439" customFormat="1" ht="21" customHeight="1" spans="1:22">
      <c r="A74" s="506" t="s">
        <v>300</v>
      </c>
      <c r="B74" s="496" t="s">
        <v>337</v>
      </c>
      <c r="C74" s="505" t="s">
        <v>181</v>
      </c>
      <c r="D74" s="498" t="s">
        <v>319</v>
      </c>
      <c r="E74" s="432">
        <f t="shared" si="15"/>
        <v>2520</v>
      </c>
      <c r="F74" s="432">
        <v>2520</v>
      </c>
      <c r="G74" s="432">
        <v>0</v>
      </c>
      <c r="H74" s="432">
        <v>0</v>
      </c>
      <c r="I74" s="432">
        <f t="shared" si="25"/>
        <v>0</v>
      </c>
      <c r="J74" s="432">
        <v>0</v>
      </c>
      <c r="K74" s="432">
        <v>0</v>
      </c>
      <c r="L74" s="432">
        <v>0</v>
      </c>
      <c r="M74" s="432">
        <v>0</v>
      </c>
      <c r="N74" s="432">
        <v>0</v>
      </c>
      <c r="O74" s="432">
        <v>0</v>
      </c>
      <c r="P74" s="432">
        <v>0</v>
      </c>
      <c r="Q74" s="432">
        <v>0</v>
      </c>
      <c r="R74" s="432">
        <v>0</v>
      </c>
      <c r="S74" s="432">
        <v>0</v>
      </c>
      <c r="T74" s="432">
        <v>0</v>
      </c>
      <c r="U74" s="432">
        <v>0</v>
      </c>
      <c r="V74" s="432">
        <v>0</v>
      </c>
    </row>
    <row r="75" s="439" customFormat="1" ht="21" customHeight="1" spans="1:22">
      <c r="A75" s="506" t="s">
        <v>300</v>
      </c>
      <c r="B75" s="496" t="s">
        <v>337</v>
      </c>
      <c r="C75" s="505" t="s">
        <v>181</v>
      </c>
      <c r="D75" s="498" t="s">
        <v>243</v>
      </c>
      <c r="E75" s="432">
        <f t="shared" si="15"/>
        <v>23400</v>
      </c>
      <c r="F75" s="432">
        <v>0</v>
      </c>
      <c r="G75" s="432">
        <v>0</v>
      </c>
      <c r="H75" s="432">
        <v>23400</v>
      </c>
      <c r="I75" s="432">
        <f t="shared" si="25"/>
        <v>0</v>
      </c>
      <c r="J75" s="432">
        <v>0</v>
      </c>
      <c r="K75" s="432">
        <v>0</v>
      </c>
      <c r="L75" s="432">
        <v>0</v>
      </c>
      <c r="M75" s="432">
        <v>0</v>
      </c>
      <c r="N75" s="432">
        <v>0</v>
      </c>
      <c r="O75" s="432">
        <v>0</v>
      </c>
      <c r="P75" s="432">
        <v>0</v>
      </c>
      <c r="Q75" s="432">
        <v>0</v>
      </c>
      <c r="R75" s="432">
        <v>0</v>
      </c>
      <c r="S75" s="432">
        <v>0</v>
      </c>
      <c r="T75" s="432">
        <v>0</v>
      </c>
      <c r="U75" s="432">
        <v>0</v>
      </c>
      <c r="V75" s="432">
        <v>0</v>
      </c>
    </row>
    <row r="76" s="439" customFormat="1" ht="21" customHeight="1" spans="1:22">
      <c r="A76" s="506" t="s">
        <v>300</v>
      </c>
      <c r="B76" s="496" t="s">
        <v>337</v>
      </c>
      <c r="C76" s="505" t="s">
        <v>181</v>
      </c>
      <c r="D76" s="498" t="s">
        <v>242</v>
      </c>
      <c r="E76" s="432">
        <f t="shared" si="15"/>
        <v>507270</v>
      </c>
      <c r="F76" s="432">
        <v>0</v>
      </c>
      <c r="G76" s="432">
        <v>507270</v>
      </c>
      <c r="H76" s="432">
        <v>0</v>
      </c>
      <c r="I76" s="432"/>
      <c r="J76" s="432"/>
      <c r="K76" s="432">
        <v>0</v>
      </c>
      <c r="L76" s="432">
        <v>0</v>
      </c>
      <c r="M76" s="432">
        <v>0</v>
      </c>
      <c r="N76" s="432">
        <v>0</v>
      </c>
      <c r="O76" s="432">
        <v>0</v>
      </c>
      <c r="P76" s="432">
        <v>0</v>
      </c>
      <c r="Q76" s="432">
        <v>0</v>
      </c>
      <c r="R76" s="432">
        <v>0</v>
      </c>
      <c r="S76" s="432">
        <v>0</v>
      </c>
      <c r="T76" s="432">
        <v>0</v>
      </c>
      <c r="U76" s="432">
        <v>0</v>
      </c>
      <c r="V76" s="432">
        <v>0</v>
      </c>
    </row>
    <row r="77" s="466" customFormat="1" ht="21" customHeight="1" spans="1:88">
      <c r="A77" s="507" t="s">
        <v>596</v>
      </c>
      <c r="B77" s="496" t="s">
        <v>337</v>
      </c>
      <c r="C77" s="508" t="s">
        <v>597</v>
      </c>
      <c r="D77" s="509" t="s">
        <v>244</v>
      </c>
      <c r="E77" s="432">
        <v>0</v>
      </c>
      <c r="F77" s="432">
        <v>0</v>
      </c>
      <c r="G77" s="432">
        <v>0</v>
      </c>
      <c r="H77" s="432">
        <v>0</v>
      </c>
      <c r="I77" s="432">
        <v>180000</v>
      </c>
      <c r="J77" s="432">
        <v>180000</v>
      </c>
      <c r="K77" s="518">
        <v>0</v>
      </c>
      <c r="L77" s="518">
        <v>0</v>
      </c>
      <c r="M77" s="518">
        <v>0</v>
      </c>
      <c r="N77" s="518">
        <v>0</v>
      </c>
      <c r="O77" s="518">
        <v>0</v>
      </c>
      <c r="P77" s="518">
        <v>0</v>
      </c>
      <c r="Q77" s="518">
        <v>0</v>
      </c>
      <c r="R77" s="518">
        <v>0</v>
      </c>
      <c r="S77" s="518">
        <v>0</v>
      </c>
      <c r="T77" s="518">
        <v>0</v>
      </c>
      <c r="U77" s="518">
        <v>0</v>
      </c>
      <c r="V77" s="518">
        <v>0</v>
      </c>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5"/>
      <c r="BX77" s="525"/>
      <c r="BY77" s="525"/>
      <c r="BZ77" s="525"/>
      <c r="CA77" s="525"/>
      <c r="CB77" s="525"/>
      <c r="CC77" s="525"/>
      <c r="CD77" s="525"/>
      <c r="CE77" s="525"/>
      <c r="CF77" s="525"/>
      <c r="CG77" s="525"/>
      <c r="CH77" s="525"/>
      <c r="CI77" s="525"/>
      <c r="CJ77" s="525"/>
    </row>
    <row r="78" s="439" customFormat="1" ht="21" customHeight="1" spans="1:22">
      <c r="A78" s="496">
        <v>221</v>
      </c>
      <c r="B78" s="496" t="s">
        <v>337</v>
      </c>
      <c r="C78" s="497" t="s">
        <v>188</v>
      </c>
      <c r="D78" s="497" t="s">
        <v>190</v>
      </c>
      <c r="E78" s="432">
        <f t="shared" ref="E78:E80" si="27">SUM(F78:H78)</f>
        <v>284540</v>
      </c>
      <c r="F78" s="432">
        <f>F79</f>
        <v>284540</v>
      </c>
      <c r="G78" s="432"/>
      <c r="H78" s="432"/>
      <c r="I78" s="432"/>
      <c r="J78" s="432"/>
      <c r="K78" s="432"/>
      <c r="L78" s="432"/>
      <c r="M78" s="432"/>
      <c r="N78" s="432"/>
      <c r="O78" s="432"/>
      <c r="P78" s="432"/>
      <c r="Q78" s="432"/>
      <c r="R78" s="432"/>
      <c r="S78" s="432"/>
      <c r="T78" s="432"/>
      <c r="U78" s="432"/>
      <c r="V78" s="432"/>
    </row>
    <row r="79" s="439" customFormat="1" ht="21" customHeight="1" spans="1:22">
      <c r="A79" s="506" t="s">
        <v>594</v>
      </c>
      <c r="B79" s="496" t="s">
        <v>337</v>
      </c>
      <c r="C79" s="497" t="s">
        <v>189</v>
      </c>
      <c r="D79" s="497" t="s">
        <v>190</v>
      </c>
      <c r="E79" s="432">
        <f t="shared" si="27"/>
        <v>284540</v>
      </c>
      <c r="F79" s="432">
        <f>F80</f>
        <v>284540</v>
      </c>
      <c r="G79" s="432"/>
      <c r="H79" s="432"/>
      <c r="I79" s="432"/>
      <c r="J79" s="432"/>
      <c r="K79" s="432"/>
      <c r="L79" s="432"/>
      <c r="M79" s="432"/>
      <c r="N79" s="432"/>
      <c r="O79" s="432"/>
      <c r="P79" s="432"/>
      <c r="Q79" s="432"/>
      <c r="R79" s="432"/>
      <c r="S79" s="432"/>
      <c r="T79" s="432"/>
      <c r="U79" s="432"/>
      <c r="V79" s="432"/>
    </row>
    <row r="80" s="439" customFormat="1" ht="21" customHeight="1" spans="1:22">
      <c r="A80" s="506" t="s">
        <v>313</v>
      </c>
      <c r="B80" s="496" t="s">
        <v>337</v>
      </c>
      <c r="C80" s="497" t="s">
        <v>190</v>
      </c>
      <c r="D80" s="497" t="s">
        <v>190</v>
      </c>
      <c r="E80" s="432">
        <f t="shared" si="27"/>
        <v>284540</v>
      </c>
      <c r="F80" s="432">
        <v>284540</v>
      </c>
      <c r="G80" s="432"/>
      <c r="H80" s="432"/>
      <c r="I80" s="432"/>
      <c r="J80" s="432"/>
      <c r="K80" s="432"/>
      <c r="L80" s="432"/>
      <c r="M80" s="432"/>
      <c r="N80" s="432"/>
      <c r="O80" s="432"/>
      <c r="P80" s="432"/>
      <c r="Q80" s="432"/>
      <c r="R80" s="432"/>
      <c r="S80" s="432"/>
      <c r="T80" s="432"/>
      <c r="U80" s="432"/>
      <c r="V80" s="432"/>
    </row>
    <row r="81" s="462" customFormat="1" ht="22" customHeight="1" spans="1:88">
      <c r="A81" s="445"/>
      <c r="B81" s="415" t="s">
        <v>115</v>
      </c>
      <c r="C81" s="380" t="s">
        <v>284</v>
      </c>
      <c r="D81" s="510"/>
      <c r="E81" s="452">
        <v>2024687</v>
      </c>
      <c r="F81" s="486">
        <v>1705375</v>
      </c>
      <c r="G81" s="486">
        <v>311032</v>
      </c>
      <c r="H81" s="486"/>
      <c r="I81" s="486">
        <v>3300000</v>
      </c>
      <c r="J81" s="486">
        <v>3300000</v>
      </c>
      <c r="K81" s="486"/>
      <c r="L81" s="486"/>
      <c r="M81" s="486"/>
      <c r="N81" s="486"/>
      <c r="O81" s="486"/>
      <c r="P81" s="486"/>
      <c r="Q81" s="486"/>
      <c r="R81" s="486"/>
      <c r="S81" s="486"/>
      <c r="T81" s="486"/>
      <c r="U81" s="486"/>
      <c r="V81" s="486"/>
      <c r="W81" s="526"/>
      <c r="X81" s="526"/>
      <c r="Y81" s="526"/>
      <c r="Z81" s="526"/>
      <c r="AA81" s="526"/>
      <c r="AB81" s="526"/>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26"/>
      <c r="AY81" s="526"/>
      <c r="AZ81" s="526"/>
      <c r="BA81" s="526"/>
      <c r="BB81" s="526"/>
      <c r="BC81" s="526"/>
      <c r="BD81" s="526"/>
      <c r="BE81" s="526"/>
      <c r="BF81" s="526"/>
      <c r="BG81" s="526"/>
      <c r="BH81" s="526"/>
      <c r="BI81" s="526"/>
      <c r="BJ81" s="526"/>
      <c r="BK81" s="526"/>
      <c r="BL81" s="526"/>
      <c r="BM81" s="526"/>
      <c r="BN81" s="526"/>
      <c r="BO81" s="526"/>
      <c r="BP81" s="526"/>
      <c r="BQ81" s="526"/>
      <c r="BR81" s="526"/>
      <c r="BS81" s="526"/>
      <c r="BT81" s="526"/>
      <c r="BU81" s="526"/>
      <c r="BV81" s="526"/>
      <c r="BW81" s="526"/>
      <c r="BX81" s="526"/>
      <c r="BY81" s="526"/>
      <c r="BZ81" s="526"/>
      <c r="CA81" s="526"/>
      <c r="CB81" s="526"/>
      <c r="CC81" s="526"/>
      <c r="CD81" s="526"/>
      <c r="CE81" s="526"/>
      <c r="CF81" s="526"/>
      <c r="CG81" s="526"/>
      <c r="CH81" s="526"/>
      <c r="CI81" s="526"/>
      <c r="CJ81" s="526"/>
    </row>
    <row r="82" s="439" customFormat="1" ht="22" customHeight="1" spans="1:88">
      <c r="A82" s="422" t="s">
        <v>127</v>
      </c>
      <c r="B82" s="422" t="s">
        <v>115</v>
      </c>
      <c r="C82" s="423" t="s">
        <v>128</v>
      </c>
      <c r="D82" s="511"/>
      <c r="E82" s="448">
        <v>308884</v>
      </c>
      <c r="F82" s="448">
        <v>300604</v>
      </c>
      <c r="G82" s="448"/>
      <c r="H82" s="448"/>
      <c r="I82" s="448"/>
      <c r="J82" s="448"/>
      <c r="K82" s="432"/>
      <c r="L82" s="432"/>
      <c r="M82" s="432"/>
      <c r="N82" s="432"/>
      <c r="O82" s="432"/>
      <c r="P82" s="432"/>
      <c r="Q82" s="432"/>
      <c r="R82" s="432"/>
      <c r="S82" s="432"/>
      <c r="T82" s="432"/>
      <c r="U82" s="432"/>
      <c r="V82" s="432"/>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68"/>
      <c r="CG82" s="468"/>
      <c r="CH82" s="468"/>
      <c r="CI82" s="468"/>
      <c r="CJ82" s="468"/>
    </row>
    <row r="83" s="439" customFormat="1" ht="22" customHeight="1" spans="1:88">
      <c r="A83" s="422" t="s">
        <v>163</v>
      </c>
      <c r="B83" s="422" t="s">
        <v>115</v>
      </c>
      <c r="C83" s="423" t="s">
        <v>129</v>
      </c>
      <c r="D83" s="511"/>
      <c r="E83" s="448">
        <v>264551</v>
      </c>
      <c r="F83" s="448">
        <v>264551</v>
      </c>
      <c r="G83" s="448"/>
      <c r="H83" s="448"/>
      <c r="I83" s="448"/>
      <c r="J83" s="448"/>
      <c r="K83" s="432"/>
      <c r="L83" s="432"/>
      <c r="M83" s="432"/>
      <c r="N83" s="432"/>
      <c r="O83" s="432"/>
      <c r="P83" s="432"/>
      <c r="Q83" s="432"/>
      <c r="R83" s="432"/>
      <c r="S83" s="432"/>
      <c r="T83" s="432"/>
      <c r="U83" s="432"/>
      <c r="V83" s="432"/>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468"/>
      <c r="BF83" s="468"/>
      <c r="BG83" s="468"/>
      <c r="BH83" s="468"/>
      <c r="BI83" s="468"/>
      <c r="BJ83" s="468"/>
      <c r="BK83" s="468"/>
      <c r="BL83" s="468"/>
      <c r="BM83" s="468"/>
      <c r="BN83" s="468"/>
      <c r="BO83" s="468"/>
      <c r="BP83" s="468"/>
      <c r="BQ83" s="468"/>
      <c r="BR83" s="468"/>
      <c r="BS83" s="468"/>
      <c r="BT83" s="468"/>
      <c r="BU83" s="468"/>
      <c r="BV83" s="468"/>
      <c r="BW83" s="468"/>
      <c r="BX83" s="468"/>
      <c r="BY83" s="468"/>
      <c r="BZ83" s="468"/>
      <c r="CA83" s="468"/>
      <c r="CB83" s="468"/>
      <c r="CC83" s="468"/>
      <c r="CD83" s="468"/>
      <c r="CE83" s="468"/>
      <c r="CF83" s="468"/>
      <c r="CG83" s="468"/>
      <c r="CH83" s="468"/>
      <c r="CI83" s="468"/>
      <c r="CJ83" s="468"/>
    </row>
    <row r="84" s="439" customFormat="1" ht="22" customHeight="1" spans="1:88">
      <c r="A84" s="422" t="s">
        <v>165</v>
      </c>
      <c r="B84" s="422" t="s">
        <v>115</v>
      </c>
      <c r="C84" s="423" t="s">
        <v>131</v>
      </c>
      <c r="D84" s="511" t="s">
        <v>598</v>
      </c>
      <c r="E84" s="448">
        <v>176367</v>
      </c>
      <c r="F84" s="448">
        <v>176367</v>
      </c>
      <c r="G84" s="448"/>
      <c r="H84" s="448"/>
      <c r="I84" s="448"/>
      <c r="J84" s="448"/>
      <c r="K84" s="432"/>
      <c r="L84" s="432"/>
      <c r="M84" s="432"/>
      <c r="N84" s="432"/>
      <c r="O84" s="432"/>
      <c r="P84" s="432"/>
      <c r="Q84" s="432"/>
      <c r="R84" s="432"/>
      <c r="S84" s="432"/>
      <c r="T84" s="432"/>
      <c r="U84" s="432"/>
      <c r="V84" s="432"/>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8"/>
      <c r="BO84" s="468"/>
      <c r="BP84" s="468"/>
      <c r="BQ84" s="468"/>
      <c r="BR84" s="468"/>
      <c r="BS84" s="468"/>
      <c r="BT84" s="468"/>
      <c r="BU84" s="468"/>
      <c r="BV84" s="468"/>
      <c r="BW84" s="468"/>
      <c r="BX84" s="468"/>
      <c r="BY84" s="468"/>
      <c r="BZ84" s="468"/>
      <c r="CA84" s="468"/>
      <c r="CB84" s="468"/>
      <c r="CC84" s="468"/>
      <c r="CD84" s="468"/>
      <c r="CE84" s="468"/>
      <c r="CF84" s="468"/>
      <c r="CG84" s="468"/>
      <c r="CH84" s="468"/>
      <c r="CI84" s="468"/>
      <c r="CJ84" s="468"/>
    </row>
    <row r="85" s="439" customFormat="1" ht="22" customHeight="1" spans="1:88">
      <c r="A85" s="422" t="s">
        <v>167</v>
      </c>
      <c r="B85" s="422" t="s">
        <v>115</v>
      </c>
      <c r="C85" s="423" t="s">
        <v>133</v>
      </c>
      <c r="D85" s="511" t="s">
        <v>598</v>
      </c>
      <c r="E85" s="448">
        <v>88184</v>
      </c>
      <c r="F85" s="448">
        <v>88184</v>
      </c>
      <c r="G85" s="448"/>
      <c r="H85" s="448"/>
      <c r="I85" s="448"/>
      <c r="J85" s="448"/>
      <c r="K85" s="432"/>
      <c r="L85" s="432"/>
      <c r="M85" s="432"/>
      <c r="N85" s="432"/>
      <c r="O85" s="432"/>
      <c r="P85" s="432"/>
      <c r="Q85" s="432"/>
      <c r="R85" s="432"/>
      <c r="S85" s="432"/>
      <c r="T85" s="432"/>
      <c r="U85" s="432"/>
      <c r="V85" s="432"/>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8"/>
      <c r="BO85" s="468"/>
      <c r="BP85" s="468"/>
      <c r="BQ85" s="468"/>
      <c r="BR85" s="468"/>
      <c r="BS85" s="468"/>
      <c r="BT85" s="468"/>
      <c r="BU85" s="468"/>
      <c r="BV85" s="468"/>
      <c r="BW85" s="468"/>
      <c r="BX85" s="468"/>
      <c r="BY85" s="468"/>
      <c r="BZ85" s="468"/>
      <c r="CA85" s="468"/>
      <c r="CB85" s="468"/>
      <c r="CC85" s="468"/>
      <c r="CD85" s="468"/>
      <c r="CE85" s="468"/>
      <c r="CF85" s="468"/>
      <c r="CG85" s="468"/>
      <c r="CH85" s="468"/>
      <c r="CI85" s="468"/>
      <c r="CJ85" s="468"/>
    </row>
    <row r="86" s="439" customFormat="1" ht="22" customHeight="1" spans="1:88">
      <c r="A86" s="422" t="s">
        <v>134</v>
      </c>
      <c r="B86" s="422" t="s">
        <v>115</v>
      </c>
      <c r="C86" s="423" t="s">
        <v>135</v>
      </c>
      <c r="D86" s="511"/>
      <c r="E86" s="432">
        <v>44333</v>
      </c>
      <c r="F86" s="432">
        <v>44333</v>
      </c>
      <c r="G86" s="432"/>
      <c r="H86" s="432"/>
      <c r="I86" s="432"/>
      <c r="J86" s="432"/>
      <c r="K86" s="432"/>
      <c r="L86" s="432"/>
      <c r="M86" s="432"/>
      <c r="N86" s="432"/>
      <c r="O86" s="432"/>
      <c r="P86" s="432"/>
      <c r="Q86" s="432"/>
      <c r="R86" s="432"/>
      <c r="S86" s="432"/>
      <c r="T86" s="432"/>
      <c r="U86" s="432"/>
      <c r="V86" s="432"/>
      <c r="W86" s="468"/>
      <c r="X86" s="468"/>
      <c r="Y86" s="468"/>
      <c r="Z86" s="468"/>
      <c r="AA86" s="468"/>
      <c r="AB86" s="468"/>
      <c r="AC86" s="468"/>
      <c r="AD86" s="468"/>
      <c r="AE86" s="468"/>
      <c r="AF86" s="468"/>
      <c r="AG86" s="468"/>
      <c r="AH86" s="468"/>
      <c r="AI86" s="468"/>
      <c r="AJ86" s="468"/>
      <c r="AK86" s="468"/>
      <c r="AL86" s="468"/>
      <c r="AM86" s="468"/>
      <c r="AN86" s="468"/>
      <c r="AO86" s="468"/>
      <c r="AP86" s="468"/>
      <c r="AQ86" s="468"/>
      <c r="AR86" s="468"/>
      <c r="AS86" s="468"/>
      <c r="AT86" s="468"/>
      <c r="AU86" s="468"/>
      <c r="AV86" s="468"/>
      <c r="AW86" s="468"/>
      <c r="AX86" s="468"/>
      <c r="AY86" s="468"/>
      <c r="AZ86" s="468"/>
      <c r="BA86" s="468"/>
      <c r="BB86" s="468"/>
      <c r="BC86" s="468"/>
      <c r="BD86" s="468"/>
      <c r="BE86" s="468"/>
      <c r="BF86" s="468"/>
      <c r="BG86" s="468"/>
      <c r="BH86" s="468"/>
      <c r="BI86" s="468"/>
      <c r="BJ86" s="468"/>
      <c r="BK86" s="468"/>
      <c r="BL86" s="468"/>
      <c r="BM86" s="468"/>
      <c r="BN86" s="468"/>
      <c r="BO86" s="468"/>
      <c r="BP86" s="468"/>
      <c r="BQ86" s="468"/>
      <c r="BR86" s="468"/>
      <c r="BS86" s="468"/>
      <c r="BT86" s="468"/>
      <c r="BU86" s="468"/>
      <c r="BV86" s="468"/>
      <c r="BW86" s="468"/>
      <c r="BX86" s="468"/>
      <c r="BY86" s="468"/>
      <c r="BZ86" s="468"/>
      <c r="CA86" s="468"/>
      <c r="CB86" s="468"/>
      <c r="CC86" s="468"/>
      <c r="CD86" s="468"/>
      <c r="CE86" s="468"/>
      <c r="CF86" s="468"/>
      <c r="CG86" s="468"/>
      <c r="CH86" s="468"/>
      <c r="CI86" s="468"/>
      <c r="CJ86" s="468"/>
    </row>
    <row r="87" s="439" customFormat="1" ht="22" customHeight="1" spans="1:88">
      <c r="A87" s="422" t="s">
        <v>170</v>
      </c>
      <c r="B87" s="422" t="s">
        <v>115</v>
      </c>
      <c r="C87" s="423" t="s">
        <v>137</v>
      </c>
      <c r="D87" s="511" t="s">
        <v>598</v>
      </c>
      <c r="E87" s="432">
        <v>44333</v>
      </c>
      <c r="F87" s="432">
        <v>44333</v>
      </c>
      <c r="G87" s="432"/>
      <c r="H87" s="432"/>
      <c r="I87" s="432"/>
      <c r="J87" s="432"/>
      <c r="K87" s="432"/>
      <c r="L87" s="432"/>
      <c r="M87" s="432"/>
      <c r="N87" s="432"/>
      <c r="O87" s="432"/>
      <c r="P87" s="432"/>
      <c r="Q87" s="432"/>
      <c r="R87" s="432"/>
      <c r="S87" s="432"/>
      <c r="T87" s="432"/>
      <c r="U87" s="432"/>
      <c r="V87" s="432"/>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468"/>
      <c r="BA87" s="468"/>
      <c r="BB87" s="468"/>
      <c r="BC87" s="468"/>
      <c r="BD87" s="468"/>
      <c r="BE87" s="468"/>
      <c r="BF87" s="468"/>
      <c r="BG87" s="468"/>
      <c r="BH87" s="468"/>
      <c r="BI87" s="468"/>
      <c r="BJ87" s="468"/>
      <c r="BK87" s="468"/>
      <c r="BL87" s="468"/>
      <c r="BM87" s="468"/>
      <c r="BN87" s="468"/>
      <c r="BO87" s="468"/>
      <c r="BP87" s="468"/>
      <c r="BQ87" s="468"/>
      <c r="BR87" s="468"/>
      <c r="BS87" s="468"/>
      <c r="BT87" s="468"/>
      <c r="BU87" s="468"/>
      <c r="BV87" s="468"/>
      <c r="BW87" s="468"/>
      <c r="BX87" s="468"/>
      <c r="BY87" s="468"/>
      <c r="BZ87" s="468"/>
      <c r="CA87" s="468"/>
      <c r="CB87" s="468"/>
      <c r="CC87" s="468"/>
      <c r="CD87" s="468"/>
      <c r="CE87" s="468"/>
      <c r="CF87" s="468"/>
      <c r="CG87" s="468"/>
      <c r="CH87" s="468"/>
      <c r="CI87" s="468"/>
      <c r="CJ87" s="468"/>
    </row>
    <row r="88" s="439" customFormat="1" ht="22" customHeight="1" spans="1:88">
      <c r="A88" s="422" t="s">
        <v>172</v>
      </c>
      <c r="B88" s="422" t="s">
        <v>115</v>
      </c>
      <c r="C88" s="423" t="s">
        <v>139</v>
      </c>
      <c r="D88" s="511"/>
      <c r="E88" s="432">
        <v>82672</v>
      </c>
      <c r="F88" s="432">
        <v>82672</v>
      </c>
      <c r="G88" s="432"/>
      <c r="H88" s="432"/>
      <c r="I88" s="432"/>
      <c r="J88" s="432"/>
      <c r="K88" s="432"/>
      <c r="L88" s="432"/>
      <c r="M88" s="432"/>
      <c r="N88" s="432"/>
      <c r="O88" s="432"/>
      <c r="P88" s="432"/>
      <c r="Q88" s="432"/>
      <c r="R88" s="432"/>
      <c r="S88" s="432"/>
      <c r="T88" s="432"/>
      <c r="U88" s="432"/>
      <c r="V88" s="432"/>
      <c r="W88" s="468"/>
      <c r="X88" s="468"/>
      <c r="Y88" s="468"/>
      <c r="Z88" s="468"/>
      <c r="AA88" s="468"/>
      <c r="AB88" s="468"/>
      <c r="AC88" s="468"/>
      <c r="AD88" s="468"/>
      <c r="AE88" s="468"/>
      <c r="AF88" s="468"/>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8"/>
      <c r="BO88" s="468"/>
      <c r="BP88" s="468"/>
      <c r="BQ88" s="468"/>
      <c r="BR88" s="468"/>
      <c r="BS88" s="468"/>
      <c r="BT88" s="468"/>
      <c r="BU88" s="468"/>
      <c r="BV88" s="468"/>
      <c r="BW88" s="468"/>
      <c r="BX88" s="468"/>
      <c r="BY88" s="468"/>
      <c r="BZ88" s="468"/>
      <c r="CA88" s="468"/>
      <c r="CB88" s="468"/>
      <c r="CC88" s="468"/>
      <c r="CD88" s="468"/>
      <c r="CE88" s="468"/>
      <c r="CF88" s="468"/>
      <c r="CG88" s="468"/>
      <c r="CH88" s="468"/>
      <c r="CI88" s="468"/>
      <c r="CJ88" s="468"/>
    </row>
    <row r="89" s="439" customFormat="1" ht="22" customHeight="1" spans="1:88">
      <c r="A89" s="422" t="s">
        <v>174</v>
      </c>
      <c r="B89" s="422" t="s">
        <v>115</v>
      </c>
      <c r="C89" s="423" t="s">
        <v>141</v>
      </c>
      <c r="D89" s="511"/>
      <c r="E89" s="432">
        <v>82672</v>
      </c>
      <c r="F89" s="432">
        <v>82672</v>
      </c>
      <c r="G89" s="432"/>
      <c r="H89" s="432"/>
      <c r="I89" s="432"/>
      <c r="J89" s="432"/>
      <c r="K89" s="432"/>
      <c r="L89" s="432"/>
      <c r="M89" s="432"/>
      <c r="N89" s="432"/>
      <c r="O89" s="432"/>
      <c r="P89" s="432"/>
      <c r="Q89" s="432"/>
      <c r="R89" s="432"/>
      <c r="S89" s="432"/>
      <c r="T89" s="432"/>
      <c r="U89" s="432"/>
      <c r="V89" s="432"/>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8"/>
      <c r="BO89" s="468"/>
      <c r="BP89" s="468"/>
      <c r="BQ89" s="468"/>
      <c r="BR89" s="468"/>
      <c r="BS89" s="468"/>
      <c r="BT89" s="468"/>
      <c r="BU89" s="468"/>
      <c r="BV89" s="468"/>
      <c r="BW89" s="468"/>
      <c r="BX89" s="468"/>
      <c r="BY89" s="468"/>
      <c r="BZ89" s="468"/>
      <c r="CA89" s="468"/>
      <c r="CB89" s="468"/>
      <c r="CC89" s="468"/>
      <c r="CD89" s="468"/>
      <c r="CE89" s="468"/>
      <c r="CF89" s="468"/>
      <c r="CG89" s="468"/>
      <c r="CH89" s="468"/>
      <c r="CI89" s="468"/>
      <c r="CJ89" s="468"/>
    </row>
    <row r="90" s="439" customFormat="1" ht="22" customHeight="1" spans="1:88">
      <c r="A90" s="422" t="s">
        <v>193</v>
      </c>
      <c r="B90" s="422" t="s">
        <v>115</v>
      </c>
      <c r="C90" s="423" t="s">
        <v>194</v>
      </c>
      <c r="D90" s="511" t="s">
        <v>599</v>
      </c>
      <c r="E90" s="432">
        <v>82672</v>
      </c>
      <c r="F90" s="432">
        <v>82672</v>
      </c>
      <c r="G90" s="432"/>
      <c r="H90" s="432"/>
      <c r="I90" s="432"/>
      <c r="J90" s="432"/>
      <c r="K90" s="432"/>
      <c r="L90" s="432"/>
      <c r="M90" s="432"/>
      <c r="N90" s="432"/>
      <c r="O90" s="432"/>
      <c r="P90" s="432"/>
      <c r="Q90" s="432"/>
      <c r="R90" s="432"/>
      <c r="S90" s="432"/>
      <c r="T90" s="432"/>
      <c r="U90" s="432"/>
      <c r="V90" s="432"/>
      <c r="W90" s="468"/>
      <c r="X90" s="468"/>
      <c r="Y90" s="468"/>
      <c r="Z90" s="468"/>
      <c r="AA90" s="468"/>
      <c r="AB90" s="468"/>
      <c r="AC90" s="468"/>
      <c r="AD90" s="468"/>
      <c r="AE90" s="468"/>
      <c r="AF90" s="468"/>
      <c r="AG90" s="468"/>
      <c r="AH90" s="468"/>
      <c r="AI90" s="468"/>
      <c r="AJ90" s="468"/>
      <c r="AK90" s="468"/>
      <c r="AL90" s="468"/>
      <c r="AM90" s="468"/>
      <c r="AN90" s="468"/>
      <c r="AO90" s="468"/>
      <c r="AP90" s="468"/>
      <c r="AQ90" s="468"/>
      <c r="AR90" s="468"/>
      <c r="AS90" s="468"/>
      <c r="AT90" s="468"/>
      <c r="AU90" s="468"/>
      <c r="AV90" s="468"/>
      <c r="AW90" s="468"/>
      <c r="AX90" s="468"/>
      <c r="AY90" s="468"/>
      <c r="AZ90" s="468"/>
      <c r="BA90" s="468"/>
      <c r="BB90" s="468"/>
      <c r="BC90" s="468"/>
      <c r="BD90" s="468"/>
      <c r="BE90" s="468"/>
      <c r="BF90" s="468"/>
      <c r="BG90" s="468"/>
      <c r="BH90" s="468"/>
      <c r="BI90" s="468"/>
      <c r="BJ90" s="468"/>
      <c r="BK90" s="468"/>
      <c r="BL90" s="468"/>
      <c r="BM90" s="468"/>
      <c r="BN90" s="468"/>
      <c r="BO90" s="468"/>
      <c r="BP90" s="468"/>
      <c r="BQ90" s="468"/>
      <c r="BR90" s="468"/>
      <c r="BS90" s="468"/>
      <c r="BT90" s="468"/>
      <c r="BU90" s="468"/>
      <c r="BV90" s="468"/>
      <c r="BW90" s="468"/>
      <c r="BX90" s="468"/>
      <c r="BY90" s="468"/>
      <c r="BZ90" s="468"/>
      <c r="CA90" s="468"/>
      <c r="CB90" s="468"/>
      <c r="CC90" s="468"/>
      <c r="CD90" s="468"/>
      <c r="CE90" s="468"/>
      <c r="CF90" s="468"/>
      <c r="CG90" s="468"/>
      <c r="CH90" s="468"/>
      <c r="CI90" s="468"/>
      <c r="CJ90" s="468"/>
    </row>
    <row r="91" s="439" customFormat="1" ht="22" customHeight="1" spans="1:88">
      <c r="A91" s="422" t="s">
        <v>195</v>
      </c>
      <c r="B91" s="422" t="s">
        <v>115</v>
      </c>
      <c r="C91" s="423" t="s">
        <v>177</v>
      </c>
      <c r="D91" s="511"/>
      <c r="E91" s="432">
        <v>1500855</v>
      </c>
      <c r="F91" s="432">
        <v>1189823</v>
      </c>
      <c r="G91" s="432">
        <v>311032</v>
      </c>
      <c r="H91" s="432"/>
      <c r="I91" s="432">
        <v>3300000</v>
      </c>
      <c r="J91" s="432">
        <v>3300000</v>
      </c>
      <c r="K91" s="432"/>
      <c r="L91" s="432"/>
      <c r="M91" s="432"/>
      <c r="N91" s="432"/>
      <c r="O91" s="432"/>
      <c r="P91" s="432"/>
      <c r="Q91" s="432"/>
      <c r="R91" s="432"/>
      <c r="S91" s="432"/>
      <c r="T91" s="432"/>
      <c r="U91" s="432"/>
      <c r="V91" s="432"/>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8"/>
      <c r="AY91" s="468"/>
      <c r="AZ91" s="468"/>
      <c r="BA91" s="468"/>
      <c r="BB91" s="468"/>
      <c r="BC91" s="468"/>
      <c r="BD91" s="468"/>
      <c r="BE91" s="468"/>
      <c r="BF91" s="468"/>
      <c r="BG91" s="468"/>
      <c r="BH91" s="468"/>
      <c r="BI91" s="468"/>
      <c r="BJ91" s="468"/>
      <c r="BK91" s="468"/>
      <c r="BL91" s="468"/>
      <c r="BM91" s="468"/>
      <c r="BN91" s="468"/>
      <c r="BO91" s="468"/>
      <c r="BP91" s="468"/>
      <c r="BQ91" s="468"/>
      <c r="BR91" s="468"/>
      <c r="BS91" s="468"/>
      <c r="BT91" s="468"/>
      <c r="BU91" s="468"/>
      <c r="BV91" s="468"/>
      <c r="BW91" s="468"/>
      <c r="BX91" s="468"/>
      <c r="BY91" s="468"/>
      <c r="BZ91" s="468"/>
      <c r="CA91" s="468"/>
      <c r="CB91" s="468"/>
      <c r="CC91" s="468"/>
      <c r="CD91" s="468"/>
      <c r="CE91" s="468"/>
      <c r="CF91" s="468"/>
      <c r="CG91" s="468"/>
      <c r="CH91" s="468"/>
      <c r="CI91" s="468"/>
      <c r="CJ91" s="468"/>
    </row>
    <row r="92" s="439" customFormat="1" ht="22" customHeight="1" spans="1:88">
      <c r="A92" s="422" t="s">
        <v>196</v>
      </c>
      <c r="B92" s="422" t="s">
        <v>115</v>
      </c>
      <c r="C92" s="423" t="s">
        <v>179</v>
      </c>
      <c r="D92" s="511"/>
      <c r="E92" s="432">
        <v>1500855</v>
      </c>
      <c r="F92" s="432">
        <v>1189823</v>
      </c>
      <c r="G92" s="432">
        <v>311032</v>
      </c>
      <c r="H92" s="432"/>
      <c r="I92" s="432">
        <v>3200000</v>
      </c>
      <c r="J92" s="432">
        <v>3200000</v>
      </c>
      <c r="K92" s="432"/>
      <c r="L92" s="432"/>
      <c r="M92" s="432"/>
      <c r="N92" s="432"/>
      <c r="O92" s="432"/>
      <c r="P92" s="432"/>
      <c r="Q92" s="432"/>
      <c r="R92" s="432"/>
      <c r="S92" s="432"/>
      <c r="T92" s="432"/>
      <c r="U92" s="432"/>
      <c r="V92" s="432"/>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8"/>
      <c r="BO92" s="468"/>
      <c r="BP92" s="468"/>
      <c r="BQ92" s="468"/>
      <c r="BR92" s="468"/>
      <c r="BS92" s="468"/>
      <c r="BT92" s="468"/>
      <c r="BU92" s="468"/>
      <c r="BV92" s="468"/>
      <c r="BW92" s="468"/>
      <c r="BX92" s="468"/>
      <c r="BY92" s="468"/>
      <c r="BZ92" s="468"/>
      <c r="CA92" s="468"/>
      <c r="CB92" s="468"/>
      <c r="CC92" s="468"/>
      <c r="CD92" s="468"/>
      <c r="CE92" s="468"/>
      <c r="CF92" s="468"/>
      <c r="CG92" s="468"/>
      <c r="CH92" s="468"/>
      <c r="CI92" s="468"/>
      <c r="CJ92" s="468"/>
    </row>
    <row r="93" s="439" customFormat="1" ht="22" customHeight="1" spans="1:88">
      <c r="A93" s="422" t="s">
        <v>197</v>
      </c>
      <c r="B93" s="422" t="s">
        <v>115</v>
      </c>
      <c r="C93" s="423" t="s">
        <v>198</v>
      </c>
      <c r="D93" s="511" t="s">
        <v>316</v>
      </c>
      <c r="E93" s="432">
        <v>1160706</v>
      </c>
      <c r="F93" s="432">
        <v>1160706</v>
      </c>
      <c r="G93" s="432"/>
      <c r="H93" s="432"/>
      <c r="I93" s="432"/>
      <c r="J93" s="432"/>
      <c r="K93" s="432"/>
      <c r="L93" s="432"/>
      <c r="M93" s="432"/>
      <c r="N93" s="432"/>
      <c r="O93" s="432"/>
      <c r="P93" s="432"/>
      <c r="Q93" s="432"/>
      <c r="R93" s="432"/>
      <c r="S93" s="432"/>
      <c r="T93" s="432"/>
      <c r="U93" s="432"/>
      <c r="V93" s="432"/>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8"/>
      <c r="BO93" s="468"/>
      <c r="BP93" s="468"/>
      <c r="BQ93" s="468"/>
      <c r="BR93" s="468"/>
      <c r="BS93" s="468"/>
      <c r="BT93" s="468"/>
      <c r="BU93" s="468"/>
      <c r="BV93" s="468"/>
      <c r="BW93" s="468"/>
      <c r="BX93" s="468"/>
      <c r="BY93" s="468"/>
      <c r="BZ93" s="468"/>
      <c r="CA93" s="468"/>
      <c r="CB93" s="468"/>
      <c r="CC93" s="468"/>
      <c r="CD93" s="468"/>
      <c r="CE93" s="468"/>
      <c r="CF93" s="468"/>
      <c r="CG93" s="468"/>
      <c r="CH93" s="468"/>
      <c r="CI93" s="468"/>
      <c r="CJ93" s="468"/>
    </row>
    <row r="94" s="439" customFormat="1" ht="22" customHeight="1" spans="1:88">
      <c r="A94" s="422" t="s">
        <v>197</v>
      </c>
      <c r="B94" s="422" t="s">
        <v>115</v>
      </c>
      <c r="C94" s="423" t="s">
        <v>198</v>
      </c>
      <c r="D94" s="511" t="s">
        <v>600</v>
      </c>
      <c r="E94" s="432">
        <v>29117</v>
      </c>
      <c r="F94" s="432">
        <v>29117</v>
      </c>
      <c r="G94" s="432"/>
      <c r="H94" s="432"/>
      <c r="I94" s="432"/>
      <c r="J94" s="432"/>
      <c r="K94" s="432"/>
      <c r="L94" s="432"/>
      <c r="M94" s="432"/>
      <c r="N94" s="432"/>
      <c r="O94" s="432"/>
      <c r="P94" s="432"/>
      <c r="Q94" s="432"/>
      <c r="R94" s="432"/>
      <c r="S94" s="432"/>
      <c r="T94" s="432"/>
      <c r="U94" s="432"/>
      <c r="V94" s="432"/>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8"/>
      <c r="BC94" s="468"/>
      <c r="BD94" s="468"/>
      <c r="BE94" s="468"/>
      <c r="BF94" s="468"/>
      <c r="BG94" s="468"/>
      <c r="BH94" s="468"/>
      <c r="BI94" s="468"/>
      <c r="BJ94" s="468"/>
      <c r="BK94" s="468"/>
      <c r="BL94" s="468"/>
      <c r="BM94" s="468"/>
      <c r="BN94" s="468"/>
      <c r="BO94" s="468"/>
      <c r="BP94" s="468"/>
      <c r="BQ94" s="468"/>
      <c r="BR94" s="468"/>
      <c r="BS94" s="468"/>
      <c r="BT94" s="468"/>
      <c r="BU94" s="468"/>
      <c r="BV94" s="468"/>
      <c r="BW94" s="468"/>
      <c r="BX94" s="468"/>
      <c r="BY94" s="468"/>
      <c r="BZ94" s="468"/>
      <c r="CA94" s="468"/>
      <c r="CB94" s="468"/>
      <c r="CC94" s="468"/>
      <c r="CD94" s="468"/>
      <c r="CE94" s="468"/>
      <c r="CF94" s="468"/>
      <c r="CG94" s="468"/>
      <c r="CH94" s="468"/>
      <c r="CI94" s="468"/>
      <c r="CJ94" s="468"/>
    </row>
    <row r="95" s="439" customFormat="1" ht="22" customHeight="1" spans="1:88">
      <c r="A95" s="422" t="s">
        <v>197</v>
      </c>
      <c r="B95" s="422" t="s">
        <v>115</v>
      </c>
      <c r="C95" s="423" t="s">
        <v>198</v>
      </c>
      <c r="D95" s="511" t="s">
        <v>563</v>
      </c>
      <c r="E95" s="432">
        <v>311032</v>
      </c>
      <c r="F95" s="432"/>
      <c r="G95" s="432">
        <v>311032</v>
      </c>
      <c r="H95" s="432"/>
      <c r="I95" s="432"/>
      <c r="J95" s="432"/>
      <c r="K95" s="432"/>
      <c r="L95" s="432"/>
      <c r="M95" s="432"/>
      <c r="N95" s="432"/>
      <c r="O95" s="432"/>
      <c r="P95" s="432"/>
      <c r="Q95" s="432"/>
      <c r="R95" s="432"/>
      <c r="S95" s="432"/>
      <c r="T95" s="432"/>
      <c r="U95" s="432"/>
      <c r="V95" s="432"/>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8"/>
      <c r="BC95" s="468"/>
      <c r="BD95" s="468"/>
      <c r="BE95" s="468"/>
      <c r="BF95" s="468"/>
      <c r="BG95" s="468"/>
      <c r="BH95" s="468"/>
      <c r="BI95" s="468"/>
      <c r="BJ95" s="468"/>
      <c r="BK95" s="468"/>
      <c r="BL95" s="468"/>
      <c r="BM95" s="468"/>
      <c r="BN95" s="468"/>
      <c r="BO95" s="468"/>
      <c r="BP95" s="468"/>
      <c r="BQ95" s="468"/>
      <c r="BR95" s="468"/>
      <c r="BS95" s="468"/>
      <c r="BT95" s="468"/>
      <c r="BU95" s="468"/>
      <c r="BV95" s="468"/>
      <c r="BW95" s="468"/>
      <c r="BX95" s="468"/>
      <c r="BY95" s="468"/>
      <c r="BZ95" s="468"/>
      <c r="CA95" s="468"/>
      <c r="CB95" s="468"/>
      <c r="CC95" s="468"/>
      <c r="CD95" s="468"/>
      <c r="CE95" s="468"/>
      <c r="CF95" s="468"/>
      <c r="CG95" s="468"/>
      <c r="CH95" s="468"/>
      <c r="CI95" s="468"/>
      <c r="CJ95" s="468"/>
    </row>
    <row r="96" s="439" customFormat="1" ht="22" customHeight="1" spans="1:88">
      <c r="A96" s="422" t="s">
        <v>199</v>
      </c>
      <c r="B96" s="422" t="s">
        <v>115</v>
      </c>
      <c r="C96" s="423" t="s">
        <v>200</v>
      </c>
      <c r="D96" s="511" t="s">
        <v>244</v>
      </c>
      <c r="E96" s="432"/>
      <c r="F96" s="432"/>
      <c r="G96" s="432"/>
      <c r="H96" s="432"/>
      <c r="I96" s="432">
        <v>3200000</v>
      </c>
      <c r="J96" s="432">
        <v>3200000</v>
      </c>
      <c r="K96" s="432"/>
      <c r="L96" s="432"/>
      <c r="M96" s="432"/>
      <c r="N96" s="432"/>
      <c r="O96" s="432"/>
      <c r="P96" s="481"/>
      <c r="Q96" s="481"/>
      <c r="R96" s="481"/>
      <c r="S96" s="481"/>
      <c r="T96" s="481"/>
      <c r="U96" s="481"/>
      <c r="V96" s="481"/>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8"/>
      <c r="BS96" s="468"/>
      <c r="BT96" s="468"/>
      <c r="BU96" s="468"/>
      <c r="BV96" s="468"/>
      <c r="BW96" s="468"/>
      <c r="BX96" s="468"/>
      <c r="BY96" s="468"/>
      <c r="BZ96" s="468"/>
      <c r="CA96" s="468"/>
      <c r="CB96" s="468"/>
      <c r="CC96" s="468"/>
      <c r="CD96" s="468"/>
      <c r="CE96" s="468"/>
      <c r="CF96" s="468"/>
      <c r="CG96" s="468"/>
      <c r="CH96" s="468"/>
      <c r="CI96" s="468"/>
      <c r="CJ96" s="468"/>
    </row>
    <row r="97" s="439" customFormat="1" ht="22" customHeight="1" spans="1:88">
      <c r="A97" s="422" t="s">
        <v>201</v>
      </c>
      <c r="B97" s="422" t="s">
        <v>115</v>
      </c>
      <c r="C97" s="423" t="s">
        <v>202</v>
      </c>
      <c r="D97" s="511"/>
      <c r="E97" s="432"/>
      <c r="F97" s="432"/>
      <c r="G97" s="432"/>
      <c r="H97" s="432"/>
      <c r="I97" s="432">
        <v>100000</v>
      </c>
      <c r="J97" s="432">
        <v>100000</v>
      </c>
      <c r="K97" s="432"/>
      <c r="L97" s="432"/>
      <c r="M97" s="432"/>
      <c r="N97" s="432"/>
      <c r="O97" s="432"/>
      <c r="P97" s="481"/>
      <c r="Q97" s="481"/>
      <c r="R97" s="481"/>
      <c r="S97" s="481"/>
      <c r="T97" s="481"/>
      <c r="U97" s="481"/>
      <c r="V97" s="481"/>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c r="BX97" s="468"/>
      <c r="BY97" s="468"/>
      <c r="BZ97" s="468"/>
      <c r="CA97" s="468"/>
      <c r="CB97" s="468"/>
      <c r="CC97" s="468"/>
      <c r="CD97" s="468"/>
      <c r="CE97" s="468"/>
      <c r="CF97" s="468"/>
      <c r="CG97" s="468"/>
      <c r="CH97" s="468"/>
      <c r="CI97" s="468"/>
      <c r="CJ97" s="468"/>
    </row>
    <row r="98" s="439" customFormat="1" ht="22" customHeight="1" spans="1:88">
      <c r="A98" s="422" t="s">
        <v>203</v>
      </c>
      <c r="B98" s="422" t="s">
        <v>115</v>
      </c>
      <c r="C98" s="423" t="s">
        <v>204</v>
      </c>
      <c r="D98" s="511" t="s">
        <v>244</v>
      </c>
      <c r="E98" s="432"/>
      <c r="F98" s="432"/>
      <c r="G98" s="432"/>
      <c r="H98" s="432"/>
      <c r="I98" s="432">
        <v>100000</v>
      </c>
      <c r="J98" s="432">
        <v>100000</v>
      </c>
      <c r="K98" s="432"/>
      <c r="L98" s="432"/>
      <c r="M98" s="432"/>
      <c r="N98" s="432"/>
      <c r="O98" s="432"/>
      <c r="P98" s="481"/>
      <c r="Q98" s="481"/>
      <c r="R98" s="481"/>
      <c r="S98" s="481"/>
      <c r="T98" s="481"/>
      <c r="U98" s="481"/>
      <c r="V98" s="481"/>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c r="BD98" s="468"/>
      <c r="BE98" s="468"/>
      <c r="BF98" s="468"/>
      <c r="BG98" s="468"/>
      <c r="BH98" s="468"/>
      <c r="BI98" s="468"/>
      <c r="BJ98" s="468"/>
      <c r="BK98" s="468"/>
      <c r="BL98" s="468"/>
      <c r="BM98" s="468"/>
      <c r="BN98" s="468"/>
      <c r="BO98" s="468"/>
      <c r="BP98" s="468"/>
      <c r="BQ98" s="468"/>
      <c r="BR98" s="468"/>
      <c r="BS98" s="468"/>
      <c r="BT98" s="468"/>
      <c r="BU98" s="468"/>
      <c r="BV98" s="468"/>
      <c r="BW98" s="468"/>
      <c r="BX98" s="468"/>
      <c r="BY98" s="468"/>
      <c r="BZ98" s="468"/>
      <c r="CA98" s="468"/>
      <c r="CB98" s="468"/>
      <c r="CC98" s="468"/>
      <c r="CD98" s="468"/>
      <c r="CE98" s="468"/>
      <c r="CF98" s="468"/>
      <c r="CG98" s="468"/>
      <c r="CH98" s="468"/>
      <c r="CI98" s="468"/>
      <c r="CJ98" s="468"/>
    </row>
    <row r="99" s="439" customFormat="1" ht="22" customHeight="1" spans="1:88">
      <c r="A99" s="422" t="s">
        <v>156</v>
      </c>
      <c r="B99" s="422" t="s">
        <v>115</v>
      </c>
      <c r="C99" s="423" t="s">
        <v>157</v>
      </c>
      <c r="D99" s="511"/>
      <c r="E99" s="432">
        <v>132276</v>
      </c>
      <c r="F99" s="432">
        <v>132276</v>
      </c>
      <c r="G99" s="432"/>
      <c r="H99" s="432"/>
      <c r="I99" s="432"/>
      <c r="J99" s="432"/>
      <c r="K99" s="432"/>
      <c r="L99" s="432"/>
      <c r="M99" s="432"/>
      <c r="N99" s="432"/>
      <c r="O99" s="432"/>
      <c r="P99" s="481"/>
      <c r="Q99" s="481"/>
      <c r="R99" s="481"/>
      <c r="S99" s="481"/>
      <c r="T99" s="481"/>
      <c r="U99" s="481"/>
      <c r="V99" s="481"/>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c r="BK99" s="468"/>
      <c r="BL99" s="468"/>
      <c r="BM99" s="468"/>
      <c r="BN99" s="468"/>
      <c r="BO99" s="468"/>
      <c r="BP99" s="468"/>
      <c r="BQ99" s="468"/>
      <c r="BR99" s="468"/>
      <c r="BS99" s="468"/>
      <c r="BT99" s="468"/>
      <c r="BU99" s="468"/>
      <c r="BV99" s="468"/>
      <c r="BW99" s="468"/>
      <c r="BX99" s="468"/>
      <c r="BY99" s="468"/>
      <c r="BZ99" s="468"/>
      <c r="CA99" s="468"/>
      <c r="CB99" s="468"/>
      <c r="CC99" s="468"/>
      <c r="CD99" s="468"/>
      <c r="CE99" s="468"/>
      <c r="CF99" s="468"/>
      <c r="CG99" s="468"/>
      <c r="CH99" s="468"/>
      <c r="CI99" s="468"/>
      <c r="CJ99" s="468"/>
    </row>
    <row r="100" s="439" customFormat="1" ht="22" customHeight="1" spans="1:88">
      <c r="A100" s="422" t="s">
        <v>158</v>
      </c>
      <c r="B100" s="422" t="s">
        <v>115</v>
      </c>
      <c r="C100" s="423" t="s">
        <v>159</v>
      </c>
      <c r="D100" s="511"/>
      <c r="E100" s="432">
        <v>132276</v>
      </c>
      <c r="F100" s="432">
        <v>132276</v>
      </c>
      <c r="G100" s="432"/>
      <c r="H100" s="432"/>
      <c r="I100" s="432"/>
      <c r="J100" s="432"/>
      <c r="K100" s="432"/>
      <c r="L100" s="432"/>
      <c r="M100" s="432"/>
      <c r="N100" s="432"/>
      <c r="O100" s="432"/>
      <c r="P100" s="481"/>
      <c r="Q100" s="481"/>
      <c r="R100" s="481"/>
      <c r="S100" s="481"/>
      <c r="T100" s="481"/>
      <c r="U100" s="481"/>
      <c r="V100" s="481"/>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c r="BD100" s="468"/>
      <c r="BE100" s="468"/>
      <c r="BF100" s="468"/>
      <c r="BG100" s="468"/>
      <c r="BH100" s="468"/>
      <c r="BI100" s="468"/>
      <c r="BJ100" s="468"/>
      <c r="BK100" s="468"/>
      <c r="BL100" s="468"/>
      <c r="BM100" s="468"/>
      <c r="BN100" s="468"/>
      <c r="BO100" s="468"/>
      <c r="BP100" s="468"/>
      <c r="BQ100" s="468"/>
      <c r="BR100" s="468"/>
      <c r="BS100" s="468"/>
      <c r="BT100" s="468"/>
      <c r="BU100" s="468"/>
      <c r="BV100" s="468"/>
      <c r="BW100" s="468"/>
      <c r="BX100" s="468"/>
      <c r="BY100" s="468"/>
      <c r="BZ100" s="468"/>
      <c r="CA100" s="468"/>
      <c r="CB100" s="468"/>
      <c r="CC100" s="468"/>
      <c r="CD100" s="468"/>
      <c r="CE100" s="468"/>
      <c r="CF100" s="468"/>
      <c r="CG100" s="468"/>
      <c r="CH100" s="468"/>
      <c r="CI100" s="468"/>
      <c r="CJ100" s="468"/>
    </row>
    <row r="101" s="439" customFormat="1" ht="22" customHeight="1" spans="1:88">
      <c r="A101" s="422"/>
      <c r="B101" s="422" t="s">
        <v>115</v>
      </c>
      <c r="C101" s="423" t="s">
        <v>161</v>
      </c>
      <c r="D101" s="511" t="s">
        <v>318</v>
      </c>
      <c r="E101" s="432">
        <v>132276</v>
      </c>
      <c r="F101" s="432">
        <v>132276</v>
      </c>
      <c r="G101" s="432"/>
      <c r="H101" s="432"/>
      <c r="I101" s="432"/>
      <c r="J101" s="432"/>
      <c r="K101" s="432"/>
      <c r="L101" s="432"/>
      <c r="M101" s="432"/>
      <c r="N101" s="432"/>
      <c r="O101" s="432"/>
      <c r="P101" s="481"/>
      <c r="Q101" s="481"/>
      <c r="R101" s="481"/>
      <c r="S101" s="481"/>
      <c r="T101" s="481"/>
      <c r="U101" s="481"/>
      <c r="V101" s="481"/>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c r="BD101" s="468"/>
      <c r="BE101" s="468"/>
      <c r="BF101" s="468"/>
      <c r="BG101" s="468"/>
      <c r="BH101" s="468"/>
      <c r="BI101" s="468"/>
      <c r="BJ101" s="468"/>
      <c r="BK101" s="468"/>
      <c r="BL101" s="468"/>
      <c r="BM101" s="468"/>
      <c r="BN101" s="468"/>
      <c r="BO101" s="468"/>
      <c r="BP101" s="468"/>
      <c r="BQ101" s="468"/>
      <c r="BR101" s="468"/>
      <c r="BS101" s="468"/>
      <c r="BT101" s="468"/>
      <c r="BU101" s="468"/>
      <c r="BV101" s="468"/>
      <c r="BW101" s="468"/>
      <c r="BX101" s="468"/>
      <c r="BY101" s="468"/>
      <c r="BZ101" s="468"/>
      <c r="CA101" s="468"/>
      <c r="CB101" s="468"/>
      <c r="CC101" s="468"/>
      <c r="CD101" s="468"/>
      <c r="CE101" s="468"/>
      <c r="CF101" s="468"/>
      <c r="CG101" s="468"/>
      <c r="CH101" s="468"/>
      <c r="CI101" s="468"/>
      <c r="CJ101" s="468"/>
    </row>
    <row r="102" s="462" customFormat="1" ht="22" customHeight="1" spans="1:88">
      <c r="A102" s="451"/>
      <c r="B102" s="415" t="s">
        <v>117</v>
      </c>
      <c r="C102" s="380" t="s">
        <v>205</v>
      </c>
      <c r="D102" s="512"/>
      <c r="E102" s="512">
        <v>1499296</v>
      </c>
      <c r="F102" s="512">
        <v>1262549.44</v>
      </c>
      <c r="G102" s="512">
        <v>236747</v>
      </c>
      <c r="H102" s="512"/>
      <c r="I102" s="512">
        <v>50000</v>
      </c>
      <c r="J102" s="512">
        <v>50000</v>
      </c>
      <c r="K102" s="519"/>
      <c r="L102" s="492"/>
      <c r="M102" s="492"/>
      <c r="N102" s="492"/>
      <c r="O102" s="492"/>
      <c r="P102" s="492"/>
      <c r="Q102" s="492"/>
      <c r="R102" s="492"/>
      <c r="S102" s="492"/>
      <c r="T102" s="492"/>
      <c r="U102" s="492"/>
      <c r="V102" s="492"/>
      <c r="W102" s="526"/>
      <c r="X102" s="526"/>
      <c r="Y102" s="526"/>
      <c r="Z102" s="526"/>
      <c r="AA102" s="526"/>
      <c r="AB102" s="526"/>
      <c r="AC102" s="526"/>
      <c r="AD102" s="526"/>
      <c r="AE102" s="526"/>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6"/>
      <c r="BG102" s="526"/>
      <c r="BH102" s="526"/>
      <c r="BI102" s="526"/>
      <c r="BJ102" s="526"/>
      <c r="BK102" s="526"/>
      <c r="BL102" s="526"/>
      <c r="BM102" s="526"/>
      <c r="BN102" s="526"/>
      <c r="BO102" s="526"/>
      <c r="BP102" s="526"/>
      <c r="BQ102" s="526"/>
      <c r="BR102" s="526"/>
      <c r="BS102" s="526"/>
      <c r="BT102" s="526"/>
      <c r="BU102" s="526"/>
      <c r="BV102" s="526"/>
      <c r="BW102" s="526"/>
      <c r="BX102" s="526"/>
      <c r="BY102" s="526"/>
      <c r="BZ102" s="526"/>
      <c r="CA102" s="526"/>
      <c r="CB102" s="526"/>
      <c r="CC102" s="526"/>
      <c r="CD102" s="526"/>
      <c r="CE102" s="526"/>
      <c r="CF102" s="526"/>
      <c r="CG102" s="526"/>
      <c r="CH102" s="526"/>
      <c r="CI102" s="526"/>
      <c r="CJ102" s="526"/>
    </row>
    <row r="103" s="1" customFormat="1" ht="21" customHeight="1" spans="1:22">
      <c r="A103" s="422" t="s">
        <v>127</v>
      </c>
      <c r="B103" s="422" t="s">
        <v>117</v>
      </c>
      <c r="C103" s="423" t="s">
        <v>128</v>
      </c>
      <c r="D103" s="498"/>
      <c r="E103" s="513">
        <v>203328</v>
      </c>
      <c r="F103" s="513">
        <v>203328</v>
      </c>
      <c r="G103" s="513"/>
      <c r="H103" s="513"/>
      <c r="I103" s="513"/>
      <c r="J103" s="513"/>
      <c r="K103" s="520"/>
      <c r="L103" s="520"/>
      <c r="M103" s="521"/>
      <c r="N103" s="522"/>
      <c r="O103" s="522"/>
      <c r="P103" s="522"/>
      <c r="Q103" s="522"/>
      <c r="R103" s="522"/>
      <c r="S103" s="522"/>
      <c r="T103" s="522"/>
      <c r="U103" s="522"/>
      <c r="V103" s="522"/>
    </row>
    <row r="104" s="1" customFormat="1" ht="21" customHeight="1" spans="1:22">
      <c r="A104" s="422" t="s">
        <v>163</v>
      </c>
      <c r="B104" s="422" t="s">
        <v>117</v>
      </c>
      <c r="C104" s="423" t="s">
        <v>129</v>
      </c>
      <c r="D104" s="498"/>
      <c r="E104" s="498">
        <v>195194.88</v>
      </c>
      <c r="F104" s="498">
        <v>195194.88</v>
      </c>
      <c r="G104" s="498"/>
      <c r="H104" s="498"/>
      <c r="I104" s="498"/>
      <c r="J104" s="498"/>
      <c r="K104" s="481"/>
      <c r="L104" s="481"/>
      <c r="M104" s="523"/>
      <c r="N104" s="481"/>
      <c r="O104" s="481"/>
      <c r="P104" s="481"/>
      <c r="Q104" s="481"/>
      <c r="R104" s="481"/>
      <c r="S104" s="481"/>
      <c r="T104" s="481"/>
      <c r="U104" s="481"/>
      <c r="V104" s="481"/>
    </row>
    <row r="105" s="1" customFormat="1" ht="21" customHeight="1" spans="1:22">
      <c r="A105" s="422" t="s">
        <v>165</v>
      </c>
      <c r="B105" s="422" t="s">
        <v>117</v>
      </c>
      <c r="C105" s="423" t="s">
        <v>131</v>
      </c>
      <c r="D105" s="498" t="s">
        <v>317</v>
      </c>
      <c r="E105" s="498">
        <v>130129.92</v>
      </c>
      <c r="F105" s="498">
        <v>130129.92</v>
      </c>
      <c r="G105" s="498"/>
      <c r="H105" s="498"/>
      <c r="I105" s="498"/>
      <c r="J105" s="498"/>
      <c r="K105" s="481"/>
      <c r="L105" s="481"/>
      <c r="M105" s="523"/>
      <c r="N105" s="481"/>
      <c r="O105" s="481"/>
      <c r="P105" s="481"/>
      <c r="Q105" s="481"/>
      <c r="R105" s="481"/>
      <c r="S105" s="481"/>
      <c r="T105" s="481"/>
      <c r="U105" s="481"/>
      <c r="V105" s="481"/>
    </row>
    <row r="106" s="1" customFormat="1" ht="21" customHeight="1" spans="1:22">
      <c r="A106" s="422" t="s">
        <v>167</v>
      </c>
      <c r="B106" s="422" t="s">
        <v>117</v>
      </c>
      <c r="C106" s="423" t="s">
        <v>133</v>
      </c>
      <c r="D106" s="498" t="s">
        <v>317</v>
      </c>
      <c r="E106" s="498">
        <v>65064.96</v>
      </c>
      <c r="F106" s="498">
        <v>65064.96</v>
      </c>
      <c r="G106" s="498"/>
      <c r="H106" s="498"/>
      <c r="I106" s="498"/>
      <c r="J106" s="498"/>
      <c r="K106" s="481"/>
      <c r="L106" s="481"/>
      <c r="M106" s="523"/>
      <c r="N106" s="481"/>
      <c r="O106" s="481"/>
      <c r="P106" s="481"/>
      <c r="Q106" s="481"/>
      <c r="R106" s="481"/>
      <c r="S106" s="481"/>
      <c r="T106" s="481"/>
      <c r="U106" s="481"/>
      <c r="V106" s="481"/>
    </row>
    <row r="107" s="1" customFormat="1" ht="21" customHeight="1" spans="1:22">
      <c r="A107" s="422" t="s">
        <v>134</v>
      </c>
      <c r="B107" s="422" t="s">
        <v>117</v>
      </c>
      <c r="C107" s="423" t="s">
        <v>135</v>
      </c>
      <c r="D107" s="498"/>
      <c r="E107" s="498">
        <v>8133.12</v>
      </c>
      <c r="F107" s="498">
        <v>8133.12</v>
      </c>
      <c r="G107" s="498"/>
      <c r="H107" s="498"/>
      <c r="I107" s="498"/>
      <c r="J107" s="498"/>
      <c r="K107" s="481"/>
      <c r="L107" s="481"/>
      <c r="M107" s="523"/>
      <c r="N107" s="481"/>
      <c r="O107" s="481"/>
      <c r="P107" s="481"/>
      <c r="Q107" s="481"/>
      <c r="R107" s="481"/>
      <c r="S107" s="481"/>
      <c r="T107" s="481"/>
      <c r="U107" s="481"/>
      <c r="V107" s="481"/>
    </row>
    <row r="108" s="1" customFormat="1" ht="21" customHeight="1" spans="1:22">
      <c r="A108" s="422" t="s">
        <v>170</v>
      </c>
      <c r="B108" s="422" t="s">
        <v>117</v>
      </c>
      <c r="C108" s="423" t="s">
        <v>137</v>
      </c>
      <c r="D108" s="498" t="s">
        <v>317</v>
      </c>
      <c r="E108" s="498">
        <v>8133.12</v>
      </c>
      <c r="F108" s="498">
        <v>8133.12</v>
      </c>
      <c r="G108" s="498"/>
      <c r="H108" s="498"/>
      <c r="I108" s="498"/>
      <c r="J108" s="498"/>
      <c r="K108" s="481"/>
      <c r="L108" s="481"/>
      <c r="M108" s="523"/>
      <c r="N108" s="481"/>
      <c r="O108" s="481"/>
      <c r="P108" s="481"/>
      <c r="Q108" s="481"/>
      <c r="R108" s="481"/>
      <c r="S108" s="481"/>
      <c r="T108" s="481"/>
      <c r="U108" s="481"/>
      <c r="V108" s="481"/>
    </row>
    <row r="109" s="1" customFormat="1" ht="21" customHeight="1" spans="1:22">
      <c r="A109" s="422" t="s">
        <v>172</v>
      </c>
      <c r="B109" s="422" t="s">
        <v>117</v>
      </c>
      <c r="C109" s="483" t="s">
        <v>139</v>
      </c>
      <c r="D109" s="514"/>
      <c r="E109" s="514">
        <v>60998.4</v>
      </c>
      <c r="F109" s="514">
        <v>60998.4</v>
      </c>
      <c r="G109" s="514"/>
      <c r="H109" s="514"/>
      <c r="I109" s="514"/>
      <c r="J109" s="514"/>
      <c r="K109" s="520"/>
      <c r="L109" s="520"/>
      <c r="M109" s="523"/>
      <c r="N109" s="481"/>
      <c r="O109" s="481"/>
      <c r="P109" s="481"/>
      <c r="Q109" s="481"/>
      <c r="R109" s="481"/>
      <c r="S109" s="481"/>
      <c r="T109" s="481"/>
      <c r="U109" s="481"/>
      <c r="V109" s="481"/>
    </row>
    <row r="110" s="1" customFormat="1" ht="21" customHeight="1" spans="1:22">
      <c r="A110" s="422" t="s">
        <v>174</v>
      </c>
      <c r="B110" s="422" t="s">
        <v>117</v>
      </c>
      <c r="C110" s="423" t="s">
        <v>141</v>
      </c>
      <c r="D110" s="498"/>
      <c r="E110" s="513">
        <v>60998.4</v>
      </c>
      <c r="F110" s="513">
        <v>60998.4</v>
      </c>
      <c r="G110" s="513"/>
      <c r="H110" s="513"/>
      <c r="I110" s="513"/>
      <c r="J110" s="513"/>
      <c r="K110" s="520"/>
      <c r="L110" s="520"/>
      <c r="M110" s="523"/>
      <c r="N110" s="481"/>
      <c r="O110" s="481"/>
      <c r="P110" s="481"/>
      <c r="Q110" s="481"/>
      <c r="R110" s="481"/>
      <c r="S110" s="481"/>
      <c r="T110" s="481"/>
      <c r="U110" s="481"/>
      <c r="V110" s="481"/>
    </row>
    <row r="111" s="1" customFormat="1" ht="21" customHeight="1" spans="1:22">
      <c r="A111" s="422" t="s">
        <v>142</v>
      </c>
      <c r="B111" s="422" t="s">
        <v>117</v>
      </c>
      <c r="C111" s="423" t="s">
        <v>143</v>
      </c>
      <c r="D111" s="498" t="s">
        <v>317</v>
      </c>
      <c r="E111" s="498">
        <v>60998.4</v>
      </c>
      <c r="F111" s="498">
        <v>60998.4</v>
      </c>
      <c r="G111" s="498"/>
      <c r="H111" s="498"/>
      <c r="I111" s="498"/>
      <c r="J111" s="498"/>
      <c r="K111" s="481"/>
      <c r="L111" s="481"/>
      <c r="M111" s="523"/>
      <c r="N111" s="481"/>
      <c r="O111" s="481"/>
      <c r="P111" s="481"/>
      <c r="Q111" s="481"/>
      <c r="R111" s="481"/>
      <c r="S111" s="481"/>
      <c r="T111" s="481"/>
      <c r="U111" s="481"/>
      <c r="V111" s="481"/>
    </row>
    <row r="112" s="1" customFormat="1" ht="21" customHeight="1" spans="1:22">
      <c r="A112" s="422" t="s">
        <v>144</v>
      </c>
      <c r="B112" s="422" t="s">
        <v>117</v>
      </c>
      <c r="C112" s="423" t="s">
        <v>145</v>
      </c>
      <c r="D112" s="514"/>
      <c r="E112" s="498">
        <v>1137373</v>
      </c>
      <c r="F112" s="498">
        <v>900626</v>
      </c>
      <c r="G112" s="498">
        <v>236747</v>
      </c>
      <c r="H112" s="498"/>
      <c r="I112" s="498">
        <v>50000</v>
      </c>
      <c r="J112" s="498">
        <v>50000</v>
      </c>
      <c r="K112" s="481"/>
      <c r="L112" s="481"/>
      <c r="M112" s="523"/>
      <c r="N112" s="481"/>
      <c r="O112" s="481"/>
      <c r="P112" s="481"/>
      <c r="Q112" s="481"/>
      <c r="R112" s="481"/>
      <c r="S112" s="481"/>
      <c r="T112" s="481"/>
      <c r="U112" s="481"/>
      <c r="V112" s="481"/>
    </row>
    <row r="113" s="1" customFormat="1" ht="21" customHeight="1" spans="1:22">
      <c r="A113" s="422" t="s">
        <v>178</v>
      </c>
      <c r="B113" s="422" t="s">
        <v>117</v>
      </c>
      <c r="C113" s="423" t="s">
        <v>147</v>
      </c>
      <c r="D113" s="514"/>
      <c r="E113" s="498">
        <v>1137373</v>
      </c>
      <c r="F113" s="498">
        <v>900626</v>
      </c>
      <c r="G113" s="498">
        <v>236747</v>
      </c>
      <c r="H113" s="498"/>
      <c r="I113" s="498">
        <v>50000</v>
      </c>
      <c r="J113" s="498">
        <v>50000</v>
      </c>
      <c r="K113" s="481"/>
      <c r="L113" s="481"/>
      <c r="M113" s="523"/>
      <c r="N113" s="481"/>
      <c r="O113" s="481"/>
      <c r="P113" s="481"/>
      <c r="Q113" s="481"/>
      <c r="R113" s="481"/>
      <c r="S113" s="481"/>
      <c r="T113" s="481"/>
      <c r="U113" s="481"/>
      <c r="V113" s="481"/>
    </row>
    <row r="114" s="1" customFormat="1" ht="21" customHeight="1" spans="1:22">
      <c r="A114" s="458" t="s">
        <v>180</v>
      </c>
      <c r="B114" s="422" t="s">
        <v>117</v>
      </c>
      <c r="C114" s="483" t="s">
        <v>149</v>
      </c>
      <c r="D114" s="514" t="s">
        <v>241</v>
      </c>
      <c r="E114" s="498">
        <v>856157</v>
      </c>
      <c r="F114" s="498">
        <v>856157</v>
      </c>
      <c r="G114" s="498"/>
      <c r="H114" s="498"/>
      <c r="I114" s="498"/>
      <c r="J114" s="498"/>
      <c r="K114" s="520"/>
      <c r="L114" s="520"/>
      <c r="M114" s="523"/>
      <c r="N114" s="481"/>
      <c r="O114" s="481"/>
      <c r="P114" s="481"/>
      <c r="Q114" s="481"/>
      <c r="R114" s="481"/>
      <c r="S114" s="481"/>
      <c r="T114" s="481"/>
      <c r="U114" s="481"/>
      <c r="V114" s="481"/>
    </row>
    <row r="115" s="1" customFormat="1" ht="21" customHeight="1" spans="1:22">
      <c r="A115" s="458" t="s">
        <v>180</v>
      </c>
      <c r="B115" s="422" t="s">
        <v>117</v>
      </c>
      <c r="C115" s="483" t="s">
        <v>149</v>
      </c>
      <c r="D115" s="498" t="s">
        <v>317</v>
      </c>
      <c r="E115" s="498">
        <v>21923</v>
      </c>
      <c r="F115" s="498">
        <v>21923</v>
      </c>
      <c r="G115" s="498"/>
      <c r="H115" s="498"/>
      <c r="I115" s="498"/>
      <c r="J115" s="498"/>
      <c r="K115" s="520"/>
      <c r="L115" s="520"/>
      <c r="M115" s="523"/>
      <c r="N115" s="481"/>
      <c r="O115" s="481"/>
      <c r="P115" s="481"/>
      <c r="Q115" s="481"/>
      <c r="R115" s="481"/>
      <c r="S115" s="481"/>
      <c r="T115" s="481"/>
      <c r="U115" s="481"/>
      <c r="V115" s="481"/>
    </row>
    <row r="116" s="1" customFormat="1" ht="21" customHeight="1" spans="1:22">
      <c r="A116" s="458" t="s">
        <v>180</v>
      </c>
      <c r="B116" s="422" t="s">
        <v>117</v>
      </c>
      <c r="C116" s="483" t="s">
        <v>149</v>
      </c>
      <c r="D116" s="498" t="s">
        <v>319</v>
      </c>
      <c r="E116" s="514">
        <v>22547</v>
      </c>
      <c r="F116" s="514">
        <v>22547</v>
      </c>
      <c r="G116" s="514"/>
      <c r="H116" s="514"/>
      <c r="I116" s="514"/>
      <c r="J116" s="514"/>
      <c r="K116" s="520"/>
      <c r="L116" s="520"/>
      <c r="M116" s="523"/>
      <c r="N116" s="481"/>
      <c r="O116" s="481"/>
      <c r="P116" s="481"/>
      <c r="Q116" s="481"/>
      <c r="R116" s="481"/>
      <c r="S116" s="481"/>
      <c r="T116" s="481"/>
      <c r="U116" s="481"/>
      <c r="V116" s="481"/>
    </row>
    <row r="117" s="1" customFormat="1" ht="21" customHeight="1" spans="1:22">
      <c r="A117" s="458" t="s">
        <v>180</v>
      </c>
      <c r="B117" s="422" t="s">
        <v>117</v>
      </c>
      <c r="C117" s="483" t="s">
        <v>149</v>
      </c>
      <c r="D117" s="514" t="s">
        <v>563</v>
      </c>
      <c r="E117" s="513">
        <v>237647</v>
      </c>
      <c r="F117" s="513"/>
      <c r="G117" s="513">
        <v>236747</v>
      </c>
      <c r="H117" s="513"/>
      <c r="I117" s="513"/>
      <c r="J117" s="513"/>
      <c r="K117" s="520"/>
      <c r="L117" s="520"/>
      <c r="M117" s="523"/>
      <c r="N117" s="481"/>
      <c r="O117" s="481"/>
      <c r="P117" s="481"/>
      <c r="Q117" s="481"/>
      <c r="R117" s="481"/>
      <c r="S117" s="481"/>
      <c r="T117" s="481"/>
      <c r="U117" s="481"/>
      <c r="V117" s="481"/>
    </row>
    <row r="118" s="1" customFormat="1" ht="21" customHeight="1" spans="1:22">
      <c r="A118" s="422" t="s">
        <v>191</v>
      </c>
      <c r="B118" s="422" t="s">
        <v>117</v>
      </c>
      <c r="C118" s="423" t="s">
        <v>192</v>
      </c>
      <c r="D118" s="498" t="s">
        <v>244</v>
      </c>
      <c r="E118" s="498"/>
      <c r="F118" s="498"/>
      <c r="G118" s="498"/>
      <c r="H118" s="498"/>
      <c r="I118" s="498">
        <v>50000</v>
      </c>
      <c r="J118" s="498">
        <v>50000</v>
      </c>
      <c r="K118" s="520"/>
      <c r="L118" s="520"/>
      <c r="M118" s="523"/>
      <c r="N118" s="481"/>
      <c r="O118" s="481"/>
      <c r="P118" s="481"/>
      <c r="Q118" s="481"/>
      <c r="R118" s="481"/>
      <c r="S118" s="481"/>
      <c r="T118" s="481"/>
      <c r="U118" s="481"/>
      <c r="V118" s="481"/>
    </row>
    <row r="119" s="1" customFormat="1" ht="21" customHeight="1" spans="1:22">
      <c r="A119" s="422" t="s">
        <v>156</v>
      </c>
      <c r="B119" s="422" t="s">
        <v>117</v>
      </c>
      <c r="C119" s="423" t="s">
        <v>157</v>
      </c>
      <c r="D119" s="498"/>
      <c r="E119" s="498">
        <v>97597.44</v>
      </c>
      <c r="F119" s="498">
        <v>97597.44</v>
      </c>
      <c r="G119" s="498"/>
      <c r="H119" s="498"/>
      <c r="I119" s="498"/>
      <c r="J119" s="498"/>
      <c r="K119" s="481"/>
      <c r="L119" s="481"/>
      <c r="M119" s="523"/>
      <c r="N119" s="481"/>
      <c r="O119" s="481"/>
      <c r="P119" s="481"/>
      <c r="Q119" s="481"/>
      <c r="R119" s="481"/>
      <c r="S119" s="481"/>
      <c r="T119" s="481"/>
      <c r="U119" s="481"/>
      <c r="V119" s="481"/>
    </row>
    <row r="120" s="1" customFormat="1" ht="21" customHeight="1" spans="1:22">
      <c r="A120" s="422" t="s">
        <v>158</v>
      </c>
      <c r="B120" s="422" t="s">
        <v>117</v>
      </c>
      <c r="C120" s="423" t="s">
        <v>159</v>
      </c>
      <c r="D120" s="498"/>
      <c r="E120" s="498">
        <v>97597.44</v>
      </c>
      <c r="F120" s="498">
        <v>97597.44</v>
      </c>
      <c r="G120" s="498"/>
      <c r="H120" s="498"/>
      <c r="I120" s="498"/>
      <c r="J120" s="498"/>
      <c r="K120" s="481"/>
      <c r="L120" s="481"/>
      <c r="M120" s="523"/>
      <c r="N120" s="481"/>
      <c r="O120" s="481"/>
      <c r="P120" s="481"/>
      <c r="Q120" s="481"/>
      <c r="R120" s="481"/>
      <c r="S120" s="481"/>
      <c r="T120" s="481"/>
      <c r="U120" s="481"/>
      <c r="V120" s="481"/>
    </row>
    <row r="121" s="1" customFormat="1" ht="21" customHeight="1" spans="1:22">
      <c r="A121" s="422" t="s">
        <v>160</v>
      </c>
      <c r="B121" s="422" t="s">
        <v>117</v>
      </c>
      <c r="C121" s="423" t="s">
        <v>161</v>
      </c>
      <c r="D121" s="498" t="s">
        <v>318</v>
      </c>
      <c r="E121" s="498">
        <v>97597.44</v>
      </c>
      <c r="F121" s="498">
        <v>97597.44</v>
      </c>
      <c r="G121" s="498"/>
      <c r="H121" s="498"/>
      <c r="I121" s="498"/>
      <c r="J121" s="498"/>
      <c r="K121" s="481"/>
      <c r="L121" s="481"/>
      <c r="M121" s="523"/>
      <c r="N121" s="481"/>
      <c r="O121" s="481"/>
      <c r="P121" s="481"/>
      <c r="Q121" s="481"/>
      <c r="R121" s="481"/>
      <c r="S121" s="481"/>
      <c r="T121" s="481"/>
      <c r="U121" s="481"/>
      <c r="V121" s="481"/>
    </row>
    <row r="122" s="411" customFormat="1" ht="22" customHeight="1" spans="1:88">
      <c r="A122" s="451"/>
      <c r="B122" s="415" t="s">
        <v>119</v>
      </c>
      <c r="C122" s="380" t="s">
        <v>286</v>
      </c>
      <c r="D122" s="515"/>
      <c r="E122" s="515">
        <f>E123+E127+E133+E136</f>
        <v>524632</v>
      </c>
      <c r="F122" s="515">
        <f>F123+F127+F133+F136</f>
        <v>474946</v>
      </c>
      <c r="G122" s="515">
        <v>49686</v>
      </c>
      <c r="H122" s="515"/>
      <c r="I122" s="524"/>
      <c r="J122" s="524"/>
      <c r="K122" s="524"/>
      <c r="L122" s="524"/>
      <c r="M122" s="524"/>
      <c r="N122" s="524"/>
      <c r="O122" s="524"/>
      <c r="P122" s="524"/>
      <c r="Q122" s="524"/>
      <c r="R122" s="524"/>
      <c r="S122" s="524"/>
      <c r="T122" s="524"/>
      <c r="U122" s="524"/>
      <c r="V122" s="524"/>
      <c r="W122" s="527"/>
      <c r="X122" s="527"/>
      <c r="Y122" s="527"/>
      <c r="Z122" s="527"/>
      <c r="AA122" s="527"/>
      <c r="AB122" s="527"/>
      <c r="AC122" s="527"/>
      <c r="AD122" s="527"/>
      <c r="AE122" s="527"/>
      <c r="AF122" s="527"/>
      <c r="AG122" s="527"/>
      <c r="AH122" s="527"/>
      <c r="AI122" s="527"/>
      <c r="AJ122" s="527"/>
      <c r="AK122" s="527"/>
      <c r="AL122" s="527"/>
      <c r="AM122" s="527"/>
      <c r="AN122" s="527"/>
      <c r="AO122" s="527"/>
      <c r="AP122" s="527"/>
      <c r="AQ122" s="527"/>
      <c r="AR122" s="527"/>
      <c r="AS122" s="527"/>
      <c r="AT122" s="527"/>
      <c r="AU122" s="527"/>
      <c r="AV122" s="527"/>
      <c r="AW122" s="527"/>
      <c r="AX122" s="527"/>
      <c r="AY122" s="527"/>
      <c r="AZ122" s="527"/>
      <c r="BA122" s="527"/>
      <c r="BB122" s="527"/>
      <c r="BC122" s="527"/>
      <c r="BD122" s="527"/>
      <c r="BE122" s="527"/>
      <c r="BF122" s="527"/>
      <c r="BG122" s="527"/>
      <c r="BH122" s="527"/>
      <c r="BI122" s="527"/>
      <c r="BJ122" s="527"/>
      <c r="BK122" s="527"/>
      <c r="BL122" s="527"/>
      <c r="BM122" s="527"/>
      <c r="BN122" s="527"/>
      <c r="BO122" s="527"/>
      <c r="BP122" s="527"/>
      <c r="BQ122" s="527"/>
      <c r="BR122" s="527"/>
      <c r="BS122" s="527"/>
      <c r="BT122" s="527"/>
      <c r="BU122" s="527"/>
      <c r="BV122" s="527"/>
      <c r="BW122" s="527"/>
      <c r="BX122" s="527"/>
      <c r="BY122" s="527"/>
      <c r="BZ122" s="527"/>
      <c r="CA122" s="527"/>
      <c r="CB122" s="527"/>
      <c r="CC122" s="527"/>
      <c r="CD122" s="527"/>
      <c r="CE122" s="527"/>
      <c r="CF122" s="527"/>
      <c r="CG122" s="527"/>
      <c r="CH122" s="527"/>
      <c r="CI122" s="527"/>
      <c r="CJ122" s="527"/>
    </row>
    <row r="123" s="1" customFormat="1" ht="22" customHeight="1" spans="1:88">
      <c r="A123" s="422" t="s">
        <v>144</v>
      </c>
      <c r="B123" s="415" t="s">
        <v>119</v>
      </c>
      <c r="C123" s="423" t="s">
        <v>145</v>
      </c>
      <c r="D123" s="516"/>
      <c r="E123" s="516">
        <v>376908</v>
      </c>
      <c r="F123" s="516">
        <v>327222</v>
      </c>
      <c r="G123" s="516">
        <v>49686</v>
      </c>
      <c r="H123" s="516"/>
      <c r="I123" s="481"/>
      <c r="J123" s="481"/>
      <c r="K123" s="481"/>
      <c r="L123" s="481"/>
      <c r="M123" s="481"/>
      <c r="N123" s="481"/>
      <c r="O123" s="481"/>
      <c r="P123" s="481"/>
      <c r="Q123" s="481"/>
      <c r="R123" s="481"/>
      <c r="S123" s="481"/>
      <c r="T123" s="481"/>
      <c r="U123" s="481"/>
      <c r="V123" s="481"/>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8"/>
      <c r="AY123" s="468"/>
      <c r="AZ123" s="468"/>
      <c r="BA123" s="468"/>
      <c r="BB123" s="468"/>
      <c r="BC123" s="468"/>
      <c r="BD123" s="468"/>
      <c r="BE123" s="468"/>
      <c r="BF123" s="468"/>
      <c r="BG123" s="468"/>
      <c r="BH123" s="468"/>
      <c r="BI123" s="468"/>
      <c r="BJ123" s="468"/>
      <c r="BK123" s="468"/>
      <c r="BL123" s="468"/>
      <c r="BM123" s="468"/>
      <c r="BN123" s="468"/>
      <c r="BO123" s="468"/>
      <c r="BP123" s="468"/>
      <c r="BQ123" s="468"/>
      <c r="BR123" s="468"/>
      <c r="BS123" s="468"/>
      <c r="BT123" s="468"/>
      <c r="BU123" s="468"/>
      <c r="BV123" s="468"/>
      <c r="BW123" s="468"/>
      <c r="BX123" s="468"/>
      <c r="BY123" s="468"/>
      <c r="BZ123" s="468"/>
      <c r="CA123" s="468"/>
      <c r="CB123" s="468"/>
      <c r="CC123" s="468"/>
      <c r="CD123" s="468"/>
      <c r="CE123" s="468"/>
      <c r="CF123" s="468"/>
      <c r="CG123" s="468"/>
      <c r="CH123" s="468"/>
      <c r="CI123" s="468"/>
      <c r="CJ123" s="468"/>
    </row>
    <row r="124" s="1" customFormat="1" ht="22" customHeight="1" spans="1:88">
      <c r="A124" s="422" t="s">
        <v>178</v>
      </c>
      <c r="B124" s="415" t="s">
        <v>119</v>
      </c>
      <c r="C124" s="423" t="s">
        <v>147</v>
      </c>
      <c r="D124" s="516" t="s">
        <v>241</v>
      </c>
      <c r="E124" s="516">
        <v>376908</v>
      </c>
      <c r="F124" s="516">
        <v>327222</v>
      </c>
      <c r="G124" s="516">
        <v>49686</v>
      </c>
      <c r="H124" s="516"/>
      <c r="I124" s="481"/>
      <c r="J124" s="481"/>
      <c r="K124" s="481"/>
      <c r="L124" s="481"/>
      <c r="M124" s="481"/>
      <c r="N124" s="481"/>
      <c r="O124" s="481"/>
      <c r="P124" s="481"/>
      <c r="Q124" s="481"/>
      <c r="R124" s="481"/>
      <c r="S124" s="481"/>
      <c r="T124" s="481"/>
      <c r="U124" s="481"/>
      <c r="V124" s="481"/>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468"/>
      <c r="AX124" s="468"/>
      <c r="AY124" s="468"/>
      <c r="AZ124" s="468"/>
      <c r="BA124" s="468"/>
      <c r="BB124" s="468"/>
      <c r="BC124" s="468"/>
      <c r="BD124" s="468"/>
      <c r="BE124" s="468"/>
      <c r="BF124" s="468"/>
      <c r="BG124" s="468"/>
      <c r="BH124" s="468"/>
      <c r="BI124" s="468"/>
      <c r="BJ124" s="468"/>
      <c r="BK124" s="468"/>
      <c r="BL124" s="468"/>
      <c r="BM124" s="468"/>
      <c r="BN124" s="468"/>
      <c r="BO124" s="468"/>
      <c r="BP124" s="468"/>
      <c r="BQ124" s="468"/>
      <c r="BR124" s="468"/>
      <c r="BS124" s="468"/>
      <c r="BT124" s="468"/>
      <c r="BU124" s="468"/>
      <c r="BV124" s="468"/>
      <c r="BW124" s="468"/>
      <c r="BX124" s="468"/>
      <c r="BY124" s="468"/>
      <c r="BZ124" s="468"/>
      <c r="CA124" s="468"/>
      <c r="CB124" s="468"/>
      <c r="CC124" s="468"/>
      <c r="CD124" s="468"/>
      <c r="CE124" s="468"/>
      <c r="CF124" s="468"/>
      <c r="CG124" s="468"/>
      <c r="CH124" s="468"/>
      <c r="CI124" s="468"/>
      <c r="CJ124" s="468"/>
    </row>
    <row r="125" s="1" customFormat="1" ht="22" customHeight="1" spans="1:88">
      <c r="A125" s="422" t="s">
        <v>180</v>
      </c>
      <c r="B125" s="415" t="s">
        <v>119</v>
      </c>
      <c r="C125" s="423" t="s">
        <v>149</v>
      </c>
      <c r="D125" s="516" t="s">
        <v>316</v>
      </c>
      <c r="E125" s="516">
        <v>327222</v>
      </c>
      <c r="F125" s="516">
        <v>327222</v>
      </c>
      <c r="G125" s="516"/>
      <c r="H125" s="516"/>
      <c r="I125" s="481"/>
      <c r="J125" s="481"/>
      <c r="K125" s="481"/>
      <c r="L125" s="481"/>
      <c r="M125" s="481"/>
      <c r="N125" s="481"/>
      <c r="O125" s="481"/>
      <c r="P125" s="481"/>
      <c r="Q125" s="481"/>
      <c r="R125" s="481"/>
      <c r="S125" s="481"/>
      <c r="T125" s="481"/>
      <c r="U125" s="481"/>
      <c r="V125" s="481"/>
      <c r="W125" s="468"/>
      <c r="X125" s="468"/>
      <c r="Y125" s="468"/>
      <c r="Z125" s="468"/>
      <c r="AA125" s="468"/>
      <c r="AB125" s="468"/>
      <c r="AC125" s="468"/>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68"/>
      <c r="AY125" s="468"/>
      <c r="AZ125" s="468"/>
      <c r="BA125" s="468"/>
      <c r="BB125" s="468"/>
      <c r="BC125" s="468"/>
      <c r="BD125" s="468"/>
      <c r="BE125" s="468"/>
      <c r="BF125" s="468"/>
      <c r="BG125" s="468"/>
      <c r="BH125" s="468"/>
      <c r="BI125" s="468"/>
      <c r="BJ125" s="468"/>
      <c r="BK125" s="468"/>
      <c r="BL125" s="468"/>
      <c r="BM125" s="468"/>
      <c r="BN125" s="468"/>
      <c r="BO125" s="468"/>
      <c r="BP125" s="468"/>
      <c r="BQ125" s="468"/>
      <c r="BR125" s="468"/>
      <c r="BS125" s="468"/>
      <c r="BT125" s="468"/>
      <c r="BU125" s="468"/>
      <c r="BV125" s="468"/>
      <c r="BW125" s="468"/>
      <c r="BX125" s="468"/>
      <c r="BY125" s="468"/>
      <c r="BZ125" s="468"/>
      <c r="CA125" s="468"/>
      <c r="CB125" s="468"/>
      <c r="CC125" s="468"/>
      <c r="CD125" s="468"/>
      <c r="CE125" s="468"/>
      <c r="CF125" s="468"/>
      <c r="CG125" s="468"/>
      <c r="CH125" s="468"/>
      <c r="CI125" s="468"/>
      <c r="CJ125" s="468"/>
    </row>
    <row r="126" s="1" customFormat="1" ht="22" customHeight="1" spans="1:88">
      <c r="A126" s="422" t="s">
        <v>180</v>
      </c>
      <c r="B126" s="415" t="s">
        <v>119</v>
      </c>
      <c r="C126" s="423" t="s">
        <v>149</v>
      </c>
      <c r="D126" s="516" t="s">
        <v>242</v>
      </c>
      <c r="E126" s="516">
        <v>49686</v>
      </c>
      <c r="F126" s="516"/>
      <c r="G126" s="516">
        <v>49686</v>
      </c>
      <c r="H126" s="516"/>
      <c r="I126" s="481"/>
      <c r="J126" s="481"/>
      <c r="K126" s="481"/>
      <c r="L126" s="481"/>
      <c r="M126" s="481"/>
      <c r="N126" s="481"/>
      <c r="O126" s="481"/>
      <c r="P126" s="481"/>
      <c r="Q126" s="481"/>
      <c r="R126" s="481"/>
      <c r="S126" s="481"/>
      <c r="T126" s="481"/>
      <c r="U126" s="481"/>
      <c r="V126" s="481"/>
      <c r="W126" s="468"/>
      <c r="X126" s="468"/>
      <c r="Y126" s="468"/>
      <c r="Z126" s="468"/>
      <c r="AA126" s="468"/>
      <c r="AB126" s="468"/>
      <c r="AC126" s="468"/>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68"/>
      <c r="AY126" s="468"/>
      <c r="AZ126" s="468"/>
      <c r="BA126" s="468"/>
      <c r="BB126" s="468"/>
      <c r="BC126" s="468"/>
      <c r="BD126" s="468"/>
      <c r="BE126" s="468"/>
      <c r="BF126" s="468"/>
      <c r="BG126" s="468"/>
      <c r="BH126" s="468"/>
      <c r="BI126" s="468"/>
      <c r="BJ126" s="468"/>
      <c r="BK126" s="468"/>
      <c r="BL126" s="468"/>
      <c r="BM126" s="468"/>
      <c r="BN126" s="468"/>
      <c r="BO126" s="468"/>
      <c r="BP126" s="468"/>
      <c r="BQ126" s="468"/>
      <c r="BR126" s="468"/>
      <c r="BS126" s="468"/>
      <c r="BT126" s="468"/>
      <c r="BU126" s="468"/>
      <c r="BV126" s="468"/>
      <c r="BW126" s="468"/>
      <c r="BX126" s="468"/>
      <c r="BY126" s="468"/>
      <c r="BZ126" s="468"/>
      <c r="CA126" s="468"/>
      <c r="CB126" s="468"/>
      <c r="CC126" s="468"/>
      <c r="CD126" s="468"/>
      <c r="CE126" s="468"/>
      <c r="CF126" s="468"/>
      <c r="CG126" s="468"/>
      <c r="CH126" s="468"/>
      <c r="CI126" s="468"/>
      <c r="CJ126" s="468"/>
    </row>
    <row r="127" s="1" customFormat="1" ht="22" customHeight="1" spans="1:88">
      <c r="A127" s="422" t="s">
        <v>127</v>
      </c>
      <c r="B127" s="415" t="s">
        <v>119</v>
      </c>
      <c r="C127" s="423" t="s">
        <v>128</v>
      </c>
      <c r="D127" s="517" t="s">
        <v>601</v>
      </c>
      <c r="E127" s="516">
        <f>E128+E131</f>
        <v>87476</v>
      </c>
      <c r="F127" s="516">
        <f>F128+F131</f>
        <v>87476</v>
      </c>
      <c r="G127" s="516"/>
      <c r="H127" s="516"/>
      <c r="I127" s="481"/>
      <c r="J127" s="481"/>
      <c r="K127" s="481"/>
      <c r="L127" s="481"/>
      <c r="M127" s="481"/>
      <c r="N127" s="481"/>
      <c r="O127" s="481"/>
      <c r="P127" s="481"/>
      <c r="Q127" s="481"/>
      <c r="R127" s="481"/>
      <c r="S127" s="481"/>
      <c r="T127" s="481"/>
      <c r="U127" s="481"/>
      <c r="V127" s="481"/>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68"/>
      <c r="AY127" s="468"/>
      <c r="AZ127" s="468"/>
      <c r="BA127" s="468"/>
      <c r="BB127" s="468"/>
      <c r="BC127" s="468"/>
      <c r="BD127" s="468"/>
      <c r="BE127" s="468"/>
      <c r="BF127" s="468"/>
      <c r="BG127" s="468"/>
      <c r="BH127" s="468"/>
      <c r="BI127" s="468"/>
      <c r="BJ127" s="468"/>
      <c r="BK127" s="468"/>
      <c r="BL127" s="468"/>
      <c r="BM127" s="468"/>
      <c r="BN127" s="468"/>
      <c r="BO127" s="468"/>
      <c r="BP127" s="468"/>
      <c r="BQ127" s="468"/>
      <c r="BR127" s="468"/>
      <c r="BS127" s="468"/>
      <c r="BT127" s="468"/>
      <c r="BU127" s="468"/>
      <c r="BV127" s="468"/>
      <c r="BW127" s="468"/>
      <c r="BX127" s="468"/>
      <c r="BY127" s="468"/>
      <c r="BZ127" s="468"/>
      <c r="CA127" s="468"/>
      <c r="CB127" s="468"/>
      <c r="CC127" s="468"/>
      <c r="CD127" s="468"/>
      <c r="CE127" s="468"/>
      <c r="CF127" s="468"/>
      <c r="CG127" s="468"/>
      <c r="CH127" s="468"/>
      <c r="CI127" s="468"/>
      <c r="CJ127" s="468"/>
    </row>
    <row r="128" s="1" customFormat="1" ht="22" customHeight="1" spans="1:88">
      <c r="A128" s="422" t="s">
        <v>163</v>
      </c>
      <c r="B128" s="415" t="s">
        <v>119</v>
      </c>
      <c r="C128" s="423" t="s">
        <v>129</v>
      </c>
      <c r="D128" s="517" t="s">
        <v>601</v>
      </c>
      <c r="E128" s="517">
        <v>74151</v>
      </c>
      <c r="F128" s="517">
        <v>74151</v>
      </c>
      <c r="G128" s="517"/>
      <c r="H128" s="481"/>
      <c r="I128" s="481"/>
      <c r="J128" s="481"/>
      <c r="K128" s="481"/>
      <c r="L128" s="481"/>
      <c r="M128" s="481"/>
      <c r="N128" s="481"/>
      <c r="O128" s="481"/>
      <c r="P128" s="481"/>
      <c r="Q128" s="481"/>
      <c r="R128" s="481"/>
      <c r="S128" s="481"/>
      <c r="T128" s="481"/>
      <c r="U128" s="481"/>
      <c r="V128" s="481"/>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8"/>
      <c r="BC128" s="468"/>
      <c r="BD128" s="468"/>
      <c r="BE128" s="468"/>
      <c r="BF128" s="468"/>
      <c r="BG128" s="468"/>
      <c r="BH128" s="468"/>
      <c r="BI128" s="468"/>
      <c r="BJ128" s="468"/>
      <c r="BK128" s="468"/>
      <c r="BL128" s="468"/>
      <c r="BM128" s="468"/>
      <c r="BN128" s="468"/>
      <c r="BO128" s="468"/>
      <c r="BP128" s="468"/>
      <c r="BQ128" s="468"/>
      <c r="BR128" s="468"/>
      <c r="BS128" s="468"/>
      <c r="BT128" s="468"/>
      <c r="BU128" s="468"/>
      <c r="BV128" s="468"/>
      <c r="BW128" s="468"/>
      <c r="BX128" s="468"/>
      <c r="BY128" s="468"/>
      <c r="BZ128" s="468"/>
      <c r="CA128" s="468"/>
      <c r="CB128" s="468"/>
      <c r="CC128" s="468"/>
      <c r="CD128" s="468"/>
      <c r="CE128" s="468"/>
      <c r="CF128" s="468"/>
      <c r="CG128" s="468"/>
      <c r="CH128" s="468"/>
      <c r="CI128" s="468"/>
      <c r="CJ128" s="468"/>
    </row>
    <row r="129" s="1" customFormat="1" ht="22" customHeight="1" spans="1:88">
      <c r="A129" s="422" t="s">
        <v>165</v>
      </c>
      <c r="B129" s="415" t="s">
        <v>119</v>
      </c>
      <c r="C129" s="423" t="s">
        <v>131</v>
      </c>
      <c r="D129" s="517" t="s">
        <v>601</v>
      </c>
      <c r="E129" s="517">
        <v>49434</v>
      </c>
      <c r="F129" s="517">
        <v>49434</v>
      </c>
      <c r="G129" s="517"/>
      <c r="H129" s="481"/>
      <c r="I129" s="481"/>
      <c r="J129" s="481"/>
      <c r="K129" s="481"/>
      <c r="L129" s="481"/>
      <c r="M129" s="481"/>
      <c r="N129" s="481"/>
      <c r="O129" s="481"/>
      <c r="P129" s="481"/>
      <c r="Q129" s="481"/>
      <c r="R129" s="481"/>
      <c r="S129" s="481"/>
      <c r="T129" s="481"/>
      <c r="U129" s="481"/>
      <c r="V129" s="481"/>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c r="BG129" s="468"/>
      <c r="BH129" s="468"/>
      <c r="BI129" s="468"/>
      <c r="BJ129" s="468"/>
      <c r="BK129" s="468"/>
      <c r="BL129" s="468"/>
      <c r="BM129" s="468"/>
      <c r="BN129" s="468"/>
      <c r="BO129" s="468"/>
      <c r="BP129" s="468"/>
      <c r="BQ129" s="468"/>
      <c r="BR129" s="468"/>
      <c r="BS129" s="468"/>
      <c r="BT129" s="468"/>
      <c r="BU129" s="468"/>
      <c r="BV129" s="468"/>
      <c r="BW129" s="468"/>
      <c r="BX129" s="468"/>
      <c r="BY129" s="468"/>
      <c r="BZ129" s="468"/>
      <c r="CA129" s="468"/>
      <c r="CB129" s="468"/>
      <c r="CC129" s="468"/>
      <c r="CD129" s="468"/>
      <c r="CE129" s="468"/>
      <c r="CF129" s="468"/>
      <c r="CG129" s="468"/>
      <c r="CH129" s="468"/>
      <c r="CI129" s="468"/>
      <c r="CJ129" s="468"/>
    </row>
    <row r="130" s="1" customFormat="1" ht="22" customHeight="1" spans="1:88">
      <c r="A130" s="422" t="s">
        <v>167</v>
      </c>
      <c r="B130" s="415" t="s">
        <v>119</v>
      </c>
      <c r="C130" s="423" t="s">
        <v>133</v>
      </c>
      <c r="D130" s="517" t="s">
        <v>601</v>
      </c>
      <c r="E130" s="517">
        <v>24717</v>
      </c>
      <c r="F130" s="517">
        <v>24717</v>
      </c>
      <c r="G130" s="517"/>
      <c r="H130" s="481"/>
      <c r="I130" s="481"/>
      <c r="J130" s="481"/>
      <c r="K130" s="481"/>
      <c r="L130" s="481"/>
      <c r="M130" s="481"/>
      <c r="N130" s="481"/>
      <c r="O130" s="481"/>
      <c r="P130" s="481"/>
      <c r="Q130" s="481"/>
      <c r="R130" s="481"/>
      <c r="S130" s="481"/>
      <c r="T130" s="481"/>
      <c r="U130" s="481"/>
      <c r="V130" s="481"/>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c r="BJ130" s="468"/>
      <c r="BK130" s="468"/>
      <c r="BL130" s="468"/>
      <c r="BM130" s="468"/>
      <c r="BN130" s="468"/>
      <c r="BO130" s="468"/>
      <c r="BP130" s="468"/>
      <c r="BQ130" s="468"/>
      <c r="BR130" s="468"/>
      <c r="BS130" s="468"/>
      <c r="BT130" s="468"/>
      <c r="BU130" s="468"/>
      <c r="BV130" s="468"/>
      <c r="BW130" s="468"/>
      <c r="BX130" s="468"/>
      <c r="BY130" s="468"/>
      <c r="BZ130" s="468"/>
      <c r="CA130" s="468"/>
      <c r="CB130" s="468"/>
      <c r="CC130" s="468"/>
      <c r="CD130" s="468"/>
      <c r="CE130" s="468"/>
      <c r="CF130" s="468"/>
      <c r="CG130" s="468"/>
      <c r="CH130" s="468"/>
      <c r="CI130" s="468"/>
      <c r="CJ130" s="468"/>
    </row>
    <row r="131" s="1" customFormat="1" ht="22" customHeight="1" spans="1:88">
      <c r="A131" s="422" t="s">
        <v>134</v>
      </c>
      <c r="B131" s="415" t="s">
        <v>119</v>
      </c>
      <c r="C131" s="423" t="s">
        <v>135</v>
      </c>
      <c r="D131" s="517" t="s">
        <v>601</v>
      </c>
      <c r="E131" s="517">
        <v>13325</v>
      </c>
      <c r="F131" s="517">
        <v>13325</v>
      </c>
      <c r="G131" s="481"/>
      <c r="H131" s="481"/>
      <c r="I131" s="481"/>
      <c r="J131" s="481"/>
      <c r="K131" s="481"/>
      <c r="L131" s="481"/>
      <c r="M131" s="481"/>
      <c r="N131" s="481"/>
      <c r="O131" s="481"/>
      <c r="P131" s="481"/>
      <c r="Q131" s="481"/>
      <c r="R131" s="481"/>
      <c r="S131" s="481"/>
      <c r="T131" s="481"/>
      <c r="U131" s="481"/>
      <c r="V131" s="481"/>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468"/>
      <c r="AX131" s="468"/>
      <c r="AY131" s="468"/>
      <c r="AZ131" s="468"/>
      <c r="BA131" s="468"/>
      <c r="BB131" s="468"/>
      <c r="BC131" s="468"/>
      <c r="BD131" s="468"/>
      <c r="BE131" s="468"/>
      <c r="BF131" s="468"/>
      <c r="BG131" s="468"/>
      <c r="BH131" s="468"/>
      <c r="BI131" s="468"/>
      <c r="BJ131" s="468"/>
      <c r="BK131" s="468"/>
      <c r="BL131" s="468"/>
      <c r="BM131" s="468"/>
      <c r="BN131" s="468"/>
      <c r="BO131" s="468"/>
      <c r="BP131" s="468"/>
      <c r="BQ131" s="468"/>
      <c r="BR131" s="468"/>
      <c r="BS131" s="468"/>
      <c r="BT131" s="468"/>
      <c r="BU131" s="468"/>
      <c r="BV131" s="468"/>
      <c r="BW131" s="468"/>
      <c r="BX131" s="468"/>
      <c r="BY131" s="468"/>
      <c r="BZ131" s="468"/>
      <c r="CA131" s="468"/>
      <c r="CB131" s="468"/>
      <c r="CC131" s="468"/>
      <c r="CD131" s="468"/>
      <c r="CE131" s="468"/>
      <c r="CF131" s="468"/>
      <c r="CG131" s="468"/>
      <c r="CH131" s="468"/>
      <c r="CI131" s="468"/>
      <c r="CJ131" s="468"/>
    </row>
    <row r="132" s="1" customFormat="1" ht="22" customHeight="1" spans="1:88">
      <c r="A132" s="422" t="s">
        <v>170</v>
      </c>
      <c r="B132" s="415" t="s">
        <v>119</v>
      </c>
      <c r="C132" s="423" t="s">
        <v>137</v>
      </c>
      <c r="D132" s="517" t="s">
        <v>601</v>
      </c>
      <c r="E132" s="517">
        <v>13325</v>
      </c>
      <c r="F132" s="517">
        <v>13325</v>
      </c>
      <c r="G132" s="481"/>
      <c r="H132" s="481"/>
      <c r="I132" s="481"/>
      <c r="J132" s="481"/>
      <c r="K132" s="481"/>
      <c r="L132" s="481"/>
      <c r="M132" s="481"/>
      <c r="N132" s="481"/>
      <c r="O132" s="481"/>
      <c r="P132" s="481"/>
      <c r="Q132" s="481"/>
      <c r="R132" s="481"/>
      <c r="S132" s="481"/>
      <c r="T132" s="481"/>
      <c r="U132" s="481"/>
      <c r="V132" s="481"/>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c r="BG132" s="468"/>
      <c r="BH132" s="468"/>
      <c r="BI132" s="468"/>
      <c r="BJ132" s="468"/>
      <c r="BK132" s="468"/>
      <c r="BL132" s="468"/>
      <c r="BM132" s="468"/>
      <c r="BN132" s="468"/>
      <c r="BO132" s="468"/>
      <c r="BP132" s="468"/>
      <c r="BQ132" s="468"/>
      <c r="BR132" s="468"/>
      <c r="BS132" s="468"/>
      <c r="BT132" s="468"/>
      <c r="BU132" s="468"/>
      <c r="BV132" s="468"/>
      <c r="BW132" s="468"/>
      <c r="BX132" s="468"/>
      <c r="BY132" s="468"/>
      <c r="BZ132" s="468"/>
      <c r="CA132" s="468"/>
      <c r="CB132" s="468"/>
      <c r="CC132" s="468"/>
      <c r="CD132" s="468"/>
      <c r="CE132" s="468"/>
      <c r="CF132" s="468"/>
      <c r="CG132" s="468"/>
      <c r="CH132" s="468"/>
      <c r="CI132" s="468"/>
      <c r="CJ132" s="468"/>
    </row>
    <row r="133" s="1" customFormat="1" ht="22" customHeight="1" spans="1:88">
      <c r="A133" s="422" t="s">
        <v>172</v>
      </c>
      <c r="B133" s="415" t="s">
        <v>119</v>
      </c>
      <c r="C133" s="423" t="s">
        <v>139</v>
      </c>
      <c r="D133" s="517" t="s">
        <v>602</v>
      </c>
      <c r="E133" s="517">
        <v>23172</v>
      </c>
      <c r="F133" s="517">
        <v>23172</v>
      </c>
      <c r="G133" s="481"/>
      <c r="H133" s="481"/>
      <c r="I133" s="481"/>
      <c r="J133" s="481"/>
      <c r="K133" s="481"/>
      <c r="L133" s="481"/>
      <c r="M133" s="481"/>
      <c r="N133" s="481"/>
      <c r="O133" s="481"/>
      <c r="P133" s="481"/>
      <c r="Q133" s="481"/>
      <c r="R133" s="481"/>
      <c r="S133" s="481"/>
      <c r="T133" s="481"/>
      <c r="U133" s="481"/>
      <c r="V133" s="481"/>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8"/>
      <c r="BF133" s="468"/>
      <c r="BG133" s="468"/>
      <c r="BH133" s="468"/>
      <c r="BI133" s="468"/>
      <c r="BJ133" s="468"/>
      <c r="BK133" s="468"/>
      <c r="BL133" s="468"/>
      <c r="BM133" s="468"/>
      <c r="BN133" s="468"/>
      <c r="BO133" s="468"/>
      <c r="BP133" s="468"/>
      <c r="BQ133" s="468"/>
      <c r="BR133" s="468"/>
      <c r="BS133" s="468"/>
      <c r="BT133" s="468"/>
      <c r="BU133" s="468"/>
      <c r="BV133" s="468"/>
      <c r="BW133" s="468"/>
      <c r="BX133" s="468"/>
      <c r="BY133" s="468"/>
      <c r="BZ133" s="468"/>
      <c r="CA133" s="468"/>
      <c r="CB133" s="468"/>
      <c r="CC133" s="468"/>
      <c r="CD133" s="468"/>
      <c r="CE133" s="468"/>
      <c r="CF133" s="468"/>
      <c r="CG133" s="468"/>
      <c r="CH133" s="468"/>
      <c r="CI133" s="468"/>
      <c r="CJ133" s="468"/>
    </row>
    <row r="134" s="1" customFormat="1" ht="22" customHeight="1" spans="1:88">
      <c r="A134" s="422" t="s">
        <v>174</v>
      </c>
      <c r="B134" s="415" t="s">
        <v>119</v>
      </c>
      <c r="C134" s="423" t="s">
        <v>141</v>
      </c>
      <c r="D134" s="517" t="s">
        <v>602</v>
      </c>
      <c r="E134" s="517">
        <v>23172</v>
      </c>
      <c r="F134" s="517">
        <v>23172</v>
      </c>
      <c r="G134" s="481"/>
      <c r="H134" s="481"/>
      <c r="I134" s="481"/>
      <c r="J134" s="481"/>
      <c r="K134" s="481"/>
      <c r="L134" s="481"/>
      <c r="M134" s="481"/>
      <c r="N134" s="481"/>
      <c r="O134" s="481"/>
      <c r="P134" s="481"/>
      <c r="Q134" s="481"/>
      <c r="R134" s="481"/>
      <c r="S134" s="481"/>
      <c r="T134" s="481"/>
      <c r="U134" s="481"/>
      <c r="V134" s="481"/>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68"/>
      <c r="AY134" s="468"/>
      <c r="AZ134" s="468"/>
      <c r="BA134" s="468"/>
      <c r="BB134" s="468"/>
      <c r="BC134" s="468"/>
      <c r="BD134" s="468"/>
      <c r="BE134" s="468"/>
      <c r="BF134" s="468"/>
      <c r="BG134" s="468"/>
      <c r="BH134" s="468"/>
      <c r="BI134" s="468"/>
      <c r="BJ134" s="468"/>
      <c r="BK134" s="468"/>
      <c r="BL134" s="468"/>
      <c r="BM134" s="468"/>
      <c r="BN134" s="468"/>
      <c r="BO134" s="468"/>
      <c r="BP134" s="468"/>
      <c r="BQ134" s="468"/>
      <c r="BR134" s="468"/>
      <c r="BS134" s="468"/>
      <c r="BT134" s="468"/>
      <c r="BU134" s="468"/>
      <c r="BV134" s="468"/>
      <c r="BW134" s="468"/>
      <c r="BX134" s="468"/>
      <c r="BY134" s="468"/>
      <c r="BZ134" s="468"/>
      <c r="CA134" s="468"/>
      <c r="CB134" s="468"/>
      <c r="CC134" s="468"/>
      <c r="CD134" s="468"/>
      <c r="CE134" s="468"/>
      <c r="CF134" s="468"/>
      <c r="CG134" s="468"/>
      <c r="CH134" s="468"/>
      <c r="CI134" s="468"/>
      <c r="CJ134" s="468"/>
    </row>
    <row r="135" s="1" customFormat="1" ht="22" customHeight="1" spans="1:88">
      <c r="A135" s="422" t="s">
        <v>142</v>
      </c>
      <c r="B135" s="415" t="s">
        <v>119</v>
      </c>
      <c r="C135" s="423" t="s">
        <v>143</v>
      </c>
      <c r="D135" s="517" t="s">
        <v>602</v>
      </c>
      <c r="E135" s="517">
        <v>23172</v>
      </c>
      <c r="F135" s="517">
        <v>23172</v>
      </c>
      <c r="G135" s="481"/>
      <c r="H135" s="481"/>
      <c r="I135" s="481"/>
      <c r="J135" s="481"/>
      <c r="K135" s="481"/>
      <c r="L135" s="481"/>
      <c r="M135" s="481"/>
      <c r="N135" s="481"/>
      <c r="O135" s="481"/>
      <c r="P135" s="481"/>
      <c r="Q135" s="481"/>
      <c r="R135" s="481"/>
      <c r="S135" s="481"/>
      <c r="T135" s="481"/>
      <c r="U135" s="481"/>
      <c r="V135" s="481"/>
      <c r="W135" s="468"/>
      <c r="X135" s="468"/>
      <c r="Y135" s="468"/>
      <c r="Z135" s="468"/>
      <c r="AA135" s="468"/>
      <c r="AB135" s="468"/>
      <c r="AC135" s="468"/>
      <c r="AD135" s="468"/>
      <c r="AE135" s="468"/>
      <c r="AF135" s="468"/>
      <c r="AG135" s="468"/>
      <c r="AH135" s="468"/>
      <c r="AI135" s="468"/>
      <c r="AJ135" s="468"/>
      <c r="AK135" s="468"/>
      <c r="AL135" s="468"/>
      <c r="AM135" s="468"/>
      <c r="AN135" s="468"/>
      <c r="AO135" s="468"/>
      <c r="AP135" s="468"/>
      <c r="AQ135" s="468"/>
      <c r="AR135" s="468"/>
      <c r="AS135" s="468"/>
      <c r="AT135" s="468"/>
      <c r="AU135" s="468"/>
      <c r="AV135" s="468"/>
      <c r="AW135" s="468"/>
      <c r="AX135" s="468"/>
      <c r="AY135" s="468"/>
      <c r="AZ135" s="468"/>
      <c r="BA135" s="468"/>
      <c r="BB135" s="468"/>
      <c r="BC135" s="468"/>
      <c r="BD135" s="468"/>
      <c r="BE135" s="468"/>
      <c r="BF135" s="468"/>
      <c r="BG135" s="468"/>
      <c r="BH135" s="468"/>
      <c r="BI135" s="468"/>
      <c r="BJ135" s="468"/>
      <c r="BK135" s="468"/>
      <c r="BL135" s="468"/>
      <c r="BM135" s="468"/>
      <c r="BN135" s="468"/>
      <c r="BO135" s="468"/>
      <c r="BP135" s="468"/>
      <c r="BQ135" s="468"/>
      <c r="BR135" s="468"/>
      <c r="BS135" s="468"/>
      <c r="BT135" s="468"/>
      <c r="BU135" s="468"/>
      <c r="BV135" s="468"/>
      <c r="BW135" s="468"/>
      <c r="BX135" s="468"/>
      <c r="BY135" s="468"/>
      <c r="BZ135" s="468"/>
      <c r="CA135" s="468"/>
      <c r="CB135" s="468"/>
      <c r="CC135" s="468"/>
      <c r="CD135" s="468"/>
      <c r="CE135" s="468"/>
      <c r="CF135" s="468"/>
      <c r="CG135" s="468"/>
      <c r="CH135" s="468"/>
      <c r="CI135" s="468"/>
      <c r="CJ135" s="468"/>
    </row>
    <row r="136" s="1" customFormat="1" ht="22" customHeight="1" spans="1:88">
      <c r="A136" s="422" t="s">
        <v>156</v>
      </c>
      <c r="B136" s="415" t="s">
        <v>119</v>
      </c>
      <c r="C136" s="423" t="s">
        <v>157</v>
      </c>
      <c r="D136" s="517" t="s">
        <v>603</v>
      </c>
      <c r="E136" s="517">
        <v>37076</v>
      </c>
      <c r="F136" s="517">
        <v>37076</v>
      </c>
      <c r="G136" s="481"/>
      <c r="H136" s="481"/>
      <c r="I136" s="481"/>
      <c r="J136" s="481"/>
      <c r="K136" s="481"/>
      <c r="L136" s="481"/>
      <c r="M136" s="481"/>
      <c r="N136" s="481"/>
      <c r="O136" s="481"/>
      <c r="P136" s="481"/>
      <c r="Q136" s="481"/>
      <c r="R136" s="481"/>
      <c r="S136" s="481"/>
      <c r="T136" s="481"/>
      <c r="U136" s="481"/>
      <c r="V136" s="481"/>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8"/>
      <c r="AY136" s="468"/>
      <c r="AZ136" s="468"/>
      <c r="BA136" s="468"/>
      <c r="BB136" s="468"/>
      <c r="BC136" s="468"/>
      <c r="BD136" s="468"/>
      <c r="BE136" s="468"/>
      <c r="BF136" s="468"/>
      <c r="BG136" s="468"/>
      <c r="BH136" s="468"/>
      <c r="BI136" s="468"/>
      <c r="BJ136" s="468"/>
      <c r="BK136" s="468"/>
      <c r="BL136" s="468"/>
      <c r="BM136" s="468"/>
      <c r="BN136" s="468"/>
      <c r="BO136" s="468"/>
      <c r="BP136" s="468"/>
      <c r="BQ136" s="468"/>
      <c r="BR136" s="468"/>
      <c r="BS136" s="468"/>
      <c r="BT136" s="468"/>
      <c r="BU136" s="468"/>
      <c r="BV136" s="468"/>
      <c r="BW136" s="468"/>
      <c r="BX136" s="468"/>
      <c r="BY136" s="468"/>
      <c r="BZ136" s="468"/>
      <c r="CA136" s="468"/>
      <c r="CB136" s="468"/>
      <c r="CC136" s="468"/>
      <c r="CD136" s="468"/>
      <c r="CE136" s="468"/>
      <c r="CF136" s="468"/>
      <c r="CG136" s="468"/>
      <c r="CH136" s="468"/>
      <c r="CI136" s="468"/>
      <c r="CJ136" s="468"/>
    </row>
    <row r="137" s="1" customFormat="1" ht="22" customHeight="1" spans="1:88">
      <c r="A137" s="422" t="s">
        <v>158</v>
      </c>
      <c r="B137" s="415" t="s">
        <v>119</v>
      </c>
      <c r="C137" s="423" t="s">
        <v>159</v>
      </c>
      <c r="D137" s="517" t="s">
        <v>603</v>
      </c>
      <c r="E137" s="517">
        <v>37076</v>
      </c>
      <c r="F137" s="517">
        <v>37076</v>
      </c>
      <c r="G137" s="481"/>
      <c r="H137" s="481"/>
      <c r="I137" s="481"/>
      <c r="J137" s="481"/>
      <c r="K137" s="481"/>
      <c r="L137" s="481"/>
      <c r="M137" s="481"/>
      <c r="N137" s="481"/>
      <c r="O137" s="481"/>
      <c r="P137" s="481"/>
      <c r="Q137" s="481"/>
      <c r="R137" s="481"/>
      <c r="S137" s="481"/>
      <c r="T137" s="481"/>
      <c r="U137" s="481"/>
      <c r="V137" s="481"/>
      <c r="W137" s="468"/>
      <c r="X137" s="468"/>
      <c r="Y137" s="468"/>
      <c r="Z137" s="468"/>
      <c r="AA137" s="468"/>
      <c r="AB137" s="468"/>
      <c r="AC137" s="468"/>
      <c r="AD137" s="468"/>
      <c r="AE137" s="468"/>
      <c r="AF137" s="468"/>
      <c r="AG137" s="468"/>
      <c r="AH137" s="468"/>
      <c r="AI137" s="468"/>
      <c r="AJ137" s="468"/>
      <c r="AK137" s="468"/>
      <c r="AL137" s="468"/>
      <c r="AM137" s="468"/>
      <c r="AN137" s="468"/>
      <c r="AO137" s="468"/>
      <c r="AP137" s="468"/>
      <c r="AQ137" s="468"/>
      <c r="AR137" s="468"/>
      <c r="AS137" s="468"/>
      <c r="AT137" s="468"/>
      <c r="AU137" s="468"/>
      <c r="AV137" s="468"/>
      <c r="AW137" s="468"/>
      <c r="AX137" s="468"/>
      <c r="AY137" s="468"/>
      <c r="AZ137" s="468"/>
      <c r="BA137" s="468"/>
      <c r="BB137" s="468"/>
      <c r="BC137" s="468"/>
      <c r="BD137" s="468"/>
      <c r="BE137" s="468"/>
      <c r="BF137" s="468"/>
      <c r="BG137" s="468"/>
      <c r="BH137" s="468"/>
      <c r="BI137" s="468"/>
      <c r="BJ137" s="468"/>
      <c r="BK137" s="468"/>
      <c r="BL137" s="468"/>
      <c r="BM137" s="468"/>
      <c r="BN137" s="468"/>
      <c r="BO137" s="468"/>
      <c r="BP137" s="468"/>
      <c r="BQ137" s="468"/>
      <c r="BR137" s="468"/>
      <c r="BS137" s="468"/>
      <c r="BT137" s="468"/>
      <c r="BU137" s="468"/>
      <c r="BV137" s="468"/>
      <c r="BW137" s="468"/>
      <c r="BX137" s="468"/>
      <c r="BY137" s="468"/>
      <c r="BZ137" s="468"/>
      <c r="CA137" s="468"/>
      <c r="CB137" s="468"/>
      <c r="CC137" s="468"/>
      <c r="CD137" s="468"/>
      <c r="CE137" s="468"/>
      <c r="CF137" s="468"/>
      <c r="CG137" s="468"/>
      <c r="CH137" s="468"/>
      <c r="CI137" s="468"/>
      <c r="CJ137" s="468"/>
    </row>
    <row r="138" s="1" customFormat="1" ht="22" customHeight="1" spans="1:88">
      <c r="A138" s="422" t="s">
        <v>160</v>
      </c>
      <c r="B138" s="415" t="s">
        <v>119</v>
      </c>
      <c r="C138" s="423" t="s">
        <v>161</v>
      </c>
      <c r="D138" s="517" t="s">
        <v>603</v>
      </c>
      <c r="E138" s="517">
        <v>37076</v>
      </c>
      <c r="F138" s="517">
        <v>37076</v>
      </c>
      <c r="G138" s="481"/>
      <c r="H138" s="481"/>
      <c r="I138" s="481"/>
      <c r="J138" s="481"/>
      <c r="K138" s="481"/>
      <c r="L138" s="481"/>
      <c r="M138" s="481"/>
      <c r="N138" s="481"/>
      <c r="O138" s="481"/>
      <c r="P138" s="481"/>
      <c r="Q138" s="481"/>
      <c r="R138" s="481"/>
      <c r="S138" s="481"/>
      <c r="T138" s="481"/>
      <c r="U138" s="481"/>
      <c r="V138" s="481"/>
      <c r="W138" s="468"/>
      <c r="X138" s="468"/>
      <c r="Y138" s="468"/>
      <c r="Z138" s="468"/>
      <c r="AA138" s="468"/>
      <c r="AB138" s="468"/>
      <c r="AC138" s="468"/>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68"/>
      <c r="AY138" s="468"/>
      <c r="AZ138" s="468"/>
      <c r="BA138" s="468"/>
      <c r="BB138" s="468"/>
      <c r="BC138" s="468"/>
      <c r="BD138" s="468"/>
      <c r="BE138" s="468"/>
      <c r="BF138" s="468"/>
      <c r="BG138" s="468"/>
      <c r="BH138" s="468"/>
      <c r="BI138" s="468"/>
      <c r="BJ138" s="468"/>
      <c r="BK138" s="468"/>
      <c r="BL138" s="468"/>
      <c r="BM138" s="468"/>
      <c r="BN138" s="468"/>
      <c r="BO138" s="468"/>
      <c r="BP138" s="468"/>
      <c r="BQ138" s="468"/>
      <c r="BR138" s="468"/>
      <c r="BS138" s="468"/>
      <c r="BT138" s="468"/>
      <c r="BU138" s="468"/>
      <c r="BV138" s="468"/>
      <c r="BW138" s="468"/>
      <c r="BX138" s="468"/>
      <c r="BY138" s="468"/>
      <c r="BZ138" s="468"/>
      <c r="CA138" s="468"/>
      <c r="CB138" s="468"/>
      <c r="CC138" s="468"/>
      <c r="CD138" s="468"/>
      <c r="CE138" s="468"/>
      <c r="CF138" s="468"/>
      <c r="CG138" s="468"/>
      <c r="CH138" s="468"/>
      <c r="CI138" s="468"/>
      <c r="CJ138" s="468"/>
    </row>
    <row r="139" customHeight="1" spans="5:22">
      <c r="E139" s="437"/>
      <c r="F139" s="437"/>
      <c r="G139" s="437"/>
      <c r="H139" s="437"/>
      <c r="I139" s="437"/>
      <c r="J139" s="437"/>
      <c r="K139" s="437"/>
      <c r="L139" s="437"/>
      <c r="M139" s="437"/>
      <c r="N139" s="437"/>
      <c r="O139" s="437"/>
      <c r="P139" s="437"/>
      <c r="Q139" s="437"/>
      <c r="R139" s="437"/>
      <c r="S139" s="437"/>
      <c r="T139" s="437"/>
      <c r="U139" s="437"/>
      <c r="V139" s="437"/>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0"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4"/>
  <sheetViews>
    <sheetView showGridLines="0" showZeros="0" tabSelected="1" workbookViewId="0">
      <selection activeCell="P11" sqref="P11"/>
    </sheetView>
  </sheetViews>
  <sheetFormatPr defaultColWidth="9.125" defaultRowHeight="12.75" customHeight="1"/>
  <cols>
    <col min="1" max="1" width="23.84375" style="1" customWidth="1"/>
    <col min="2" max="2" width="16.375" style="1" customWidth="1"/>
    <col min="3" max="3" width="49.375" style="1" customWidth="1"/>
    <col min="4" max="4" width="16.5" style="1" customWidth="1"/>
    <col min="5" max="5" width="15.3333333333333" style="1" customWidth="1"/>
    <col min="6" max="6" width="15.8333333333333" style="1" customWidth="1"/>
    <col min="7" max="7" width="12.375" style="1" customWidth="1"/>
    <col min="8" max="9" width="15.8333333333333" style="1" customWidth="1"/>
    <col min="10" max="16" width="12.375" style="1" customWidth="1"/>
    <col min="17" max="16384" width="9.125" style="1"/>
  </cols>
  <sheetData>
    <row r="1" ht="23.25" customHeight="1" spans="1:16">
      <c r="A1" s="367"/>
      <c r="B1" s="367"/>
      <c r="C1" s="367"/>
      <c r="D1" s="367"/>
      <c r="E1" s="367"/>
      <c r="F1" s="367"/>
      <c r="G1" s="367"/>
      <c r="H1" s="367"/>
      <c r="I1" s="367"/>
      <c r="J1" s="367"/>
      <c r="K1" s="367"/>
      <c r="L1" s="367"/>
      <c r="M1" s="367"/>
      <c r="N1" s="367"/>
      <c r="P1" s="384" t="s">
        <v>604</v>
      </c>
    </row>
    <row r="2" s="366" customFormat="1" ht="23.25" customHeight="1" spans="1:16">
      <c r="A2" s="412" t="s">
        <v>605</v>
      </c>
      <c r="B2" s="412"/>
      <c r="C2" s="412"/>
      <c r="D2" s="412"/>
      <c r="E2" s="412"/>
      <c r="F2" s="412"/>
      <c r="G2" s="412"/>
      <c r="H2" s="412"/>
      <c r="I2" s="412"/>
      <c r="J2" s="412"/>
      <c r="K2" s="412"/>
      <c r="L2" s="412"/>
      <c r="M2" s="412"/>
      <c r="N2" s="412"/>
      <c r="O2" s="412"/>
      <c r="P2" s="412"/>
    </row>
    <row r="3" s="366" customFormat="1" ht="23.25" customHeight="1" spans="1:16">
      <c r="A3" s="369"/>
      <c r="B3" s="370"/>
      <c r="C3" s="370"/>
      <c r="D3" s="370"/>
      <c r="E3" s="370"/>
      <c r="F3" s="370"/>
      <c r="G3" s="370"/>
      <c r="H3" s="370"/>
      <c r="I3" s="385"/>
      <c r="J3" s="385"/>
      <c r="K3" s="385"/>
      <c r="L3" s="385"/>
      <c r="M3" s="385"/>
      <c r="N3" s="385"/>
      <c r="P3" s="387" t="s">
        <v>87</v>
      </c>
    </row>
    <row r="4" s="366" customFormat="1" ht="25.5" customHeight="1" spans="1:16">
      <c r="A4" s="371" t="s">
        <v>123</v>
      </c>
      <c r="B4" s="371" t="s">
        <v>88</v>
      </c>
      <c r="C4" s="372" t="s">
        <v>124</v>
      </c>
      <c r="D4" s="373" t="s">
        <v>125</v>
      </c>
      <c r="E4" s="374" t="s">
        <v>533</v>
      </c>
      <c r="F4" s="375" t="s">
        <v>534</v>
      </c>
      <c r="G4" s="374" t="s">
        <v>535</v>
      </c>
      <c r="H4" s="374" t="s">
        <v>536</v>
      </c>
      <c r="I4" s="377" t="s">
        <v>537</v>
      </c>
      <c r="J4" s="377" t="s">
        <v>538</v>
      </c>
      <c r="K4" s="377" t="s">
        <v>250</v>
      </c>
      <c r="L4" s="377" t="s">
        <v>539</v>
      </c>
      <c r="M4" s="377" t="s">
        <v>243</v>
      </c>
      <c r="N4" s="377" t="s">
        <v>251</v>
      </c>
      <c r="O4" s="377" t="s">
        <v>246</v>
      </c>
      <c r="P4" s="371" t="s">
        <v>252</v>
      </c>
    </row>
    <row r="5" s="366" customFormat="1" ht="14.25" customHeight="1" spans="1:16">
      <c r="A5" s="371"/>
      <c r="B5" s="371"/>
      <c r="C5" s="376"/>
      <c r="D5" s="371"/>
      <c r="E5" s="377"/>
      <c r="F5" s="378"/>
      <c r="G5" s="377"/>
      <c r="H5" s="377"/>
      <c r="I5" s="377"/>
      <c r="J5" s="377"/>
      <c r="K5" s="377"/>
      <c r="L5" s="377"/>
      <c r="M5" s="377"/>
      <c r="N5" s="377"/>
      <c r="O5" s="377"/>
      <c r="P5" s="371"/>
    </row>
    <row r="6" s="366" customFormat="1" ht="14.25" customHeight="1" spans="1:16">
      <c r="A6" s="371"/>
      <c r="B6" s="371"/>
      <c r="C6" s="376"/>
      <c r="D6" s="371"/>
      <c r="E6" s="377"/>
      <c r="F6" s="378"/>
      <c r="G6" s="377"/>
      <c r="H6" s="377"/>
      <c r="I6" s="377"/>
      <c r="J6" s="377"/>
      <c r="K6" s="377"/>
      <c r="L6" s="377"/>
      <c r="M6" s="377"/>
      <c r="N6" s="377"/>
      <c r="O6" s="377"/>
      <c r="P6" s="371"/>
    </row>
    <row r="7" s="408" customFormat="1" ht="24" customHeight="1" spans="1:21">
      <c r="A7" s="379"/>
      <c r="B7" s="380"/>
      <c r="C7" s="413" t="s">
        <v>104</v>
      </c>
      <c r="D7" s="414">
        <f>D9+D28+D44+D54+D71+D90+D107</f>
        <v>53645261.82</v>
      </c>
      <c r="E7" s="414">
        <f t="shared" ref="E7:N7" si="0">E9+E28+E44+E54+E71+E90+E107</f>
        <v>33302754.82</v>
      </c>
      <c r="F7" s="414">
        <f t="shared" si="0"/>
        <v>6147471</v>
      </c>
      <c r="G7" s="414">
        <f t="shared" si="0"/>
        <v>0</v>
      </c>
      <c r="H7" s="414">
        <f t="shared" si="0"/>
        <v>8000000</v>
      </c>
      <c r="I7" s="414">
        <f t="shared" si="0"/>
        <v>6122676</v>
      </c>
      <c r="J7" s="414">
        <f t="shared" si="0"/>
        <v>0</v>
      </c>
      <c r="K7" s="414">
        <f t="shared" si="0"/>
        <v>0</v>
      </c>
      <c r="L7" s="414">
        <f t="shared" si="0"/>
        <v>0</v>
      </c>
      <c r="M7" s="414">
        <f t="shared" si="0"/>
        <v>72360</v>
      </c>
      <c r="N7" s="414">
        <f t="shared" si="0"/>
        <v>0</v>
      </c>
      <c r="O7" s="414"/>
      <c r="P7" s="414"/>
      <c r="Q7" s="437"/>
      <c r="R7" s="437"/>
      <c r="S7" s="366"/>
      <c r="T7" s="366"/>
      <c r="U7" s="366"/>
    </row>
    <row r="8" s="409" customFormat="1" ht="24" customHeight="1" spans="1:21">
      <c r="A8" s="415"/>
      <c r="B8" s="416" t="s">
        <v>105</v>
      </c>
      <c r="C8" s="417" t="s">
        <v>106</v>
      </c>
      <c r="D8" s="418">
        <f>D9+D28+D44+D54+D71+D90+D107</f>
        <v>53645261.82</v>
      </c>
      <c r="E8" s="418">
        <f t="shared" ref="E8:P8" si="1">E9+E28+E44+E54+E71+E90+E107</f>
        <v>33302754.82</v>
      </c>
      <c r="F8" s="418">
        <f t="shared" si="1"/>
        <v>6147471</v>
      </c>
      <c r="G8" s="418">
        <f t="shared" si="1"/>
        <v>0</v>
      </c>
      <c r="H8" s="418">
        <f t="shared" si="1"/>
        <v>8000000</v>
      </c>
      <c r="I8" s="418">
        <f t="shared" si="1"/>
        <v>6122676</v>
      </c>
      <c r="J8" s="418">
        <f t="shared" si="1"/>
        <v>0</v>
      </c>
      <c r="K8" s="418">
        <f t="shared" si="1"/>
        <v>0</v>
      </c>
      <c r="L8" s="418">
        <f t="shared" si="1"/>
        <v>0</v>
      </c>
      <c r="M8" s="418">
        <f t="shared" si="1"/>
        <v>72360</v>
      </c>
      <c r="N8" s="418">
        <f t="shared" si="1"/>
        <v>0</v>
      </c>
      <c r="O8" s="418">
        <f t="shared" si="1"/>
        <v>0</v>
      </c>
      <c r="P8" s="418">
        <f t="shared" si="1"/>
        <v>0</v>
      </c>
      <c r="Q8" s="438"/>
      <c r="R8" s="438"/>
      <c r="S8" s="410"/>
      <c r="T8" s="410"/>
      <c r="U8" s="410"/>
    </row>
    <row r="9" s="386" customFormat="1" ht="21" customHeight="1" spans="1:18">
      <c r="A9" s="379"/>
      <c r="B9" s="416" t="s">
        <v>107</v>
      </c>
      <c r="C9" s="380" t="s">
        <v>108</v>
      </c>
      <c r="D9" s="414">
        <f>SUM(E9:P9)</f>
        <v>34048558</v>
      </c>
      <c r="E9" s="414">
        <v>21648675</v>
      </c>
      <c r="F9" s="414">
        <f>4366380+383</f>
        <v>4366763</v>
      </c>
      <c r="G9" s="414"/>
      <c r="H9" s="414">
        <v>8000000</v>
      </c>
      <c r="I9" s="414"/>
      <c r="J9" s="414"/>
      <c r="K9" s="414"/>
      <c r="L9" s="414"/>
      <c r="M9" s="414">
        <v>33120</v>
      </c>
      <c r="N9" s="414"/>
      <c r="O9" s="414"/>
      <c r="P9" s="414"/>
      <c r="Q9" s="439"/>
      <c r="R9" s="439"/>
    </row>
    <row r="10" s="386" customFormat="1" ht="21" customHeight="1" spans="1:18">
      <c r="A10" s="419" t="s">
        <v>289</v>
      </c>
      <c r="B10" s="419" t="s">
        <v>107</v>
      </c>
      <c r="C10" s="420" t="s">
        <v>254</v>
      </c>
      <c r="D10" s="421">
        <v>3546702</v>
      </c>
      <c r="E10" s="421">
        <v>3546702</v>
      </c>
      <c r="F10" s="414"/>
      <c r="G10" s="414"/>
      <c r="H10" s="414"/>
      <c r="I10" s="414"/>
      <c r="J10" s="414"/>
      <c r="K10" s="414"/>
      <c r="L10" s="414"/>
      <c r="M10" s="414"/>
      <c r="N10" s="414"/>
      <c r="O10" s="414"/>
      <c r="P10" s="414"/>
      <c r="Q10" s="439"/>
      <c r="R10" s="439"/>
    </row>
    <row r="11" s="386" customFormat="1" ht="21" customHeight="1" spans="1:18">
      <c r="A11" s="419" t="s">
        <v>290</v>
      </c>
      <c r="B11" s="419" t="s">
        <v>107</v>
      </c>
      <c r="C11" s="420" t="s">
        <v>256</v>
      </c>
      <c r="D11" s="421">
        <v>3404834</v>
      </c>
      <c r="E11" s="421">
        <v>3404834</v>
      </c>
      <c r="F11" s="414"/>
      <c r="G11" s="414"/>
      <c r="H11" s="414"/>
      <c r="I11" s="414"/>
      <c r="J11" s="414"/>
      <c r="K11" s="414"/>
      <c r="L11" s="414"/>
      <c r="M11" s="414"/>
      <c r="N11" s="414"/>
      <c r="O11" s="414"/>
      <c r="P11" s="414"/>
      <c r="Q11" s="439"/>
      <c r="R11" s="439"/>
    </row>
    <row r="12" s="386" customFormat="1" ht="21" customHeight="1" spans="1:18">
      <c r="A12" s="419" t="s">
        <v>291</v>
      </c>
      <c r="B12" s="419" t="s">
        <v>107</v>
      </c>
      <c r="C12" s="420" t="s">
        <v>258</v>
      </c>
      <c r="D12" s="421">
        <v>2269889</v>
      </c>
      <c r="E12" s="421">
        <v>2269889</v>
      </c>
      <c r="F12" s="414"/>
      <c r="G12" s="414"/>
      <c r="H12" s="414"/>
      <c r="I12" s="414"/>
      <c r="J12" s="414"/>
      <c r="K12" s="414"/>
      <c r="L12" s="414"/>
      <c r="M12" s="414"/>
      <c r="N12" s="414"/>
      <c r="O12" s="414"/>
      <c r="P12" s="414"/>
      <c r="Q12" s="439"/>
      <c r="R12" s="439"/>
    </row>
    <row r="13" s="386" customFormat="1" ht="21" customHeight="1" spans="1:18">
      <c r="A13" s="419" t="s">
        <v>292</v>
      </c>
      <c r="B13" s="419" t="s">
        <v>107</v>
      </c>
      <c r="C13" s="420" t="s">
        <v>260</v>
      </c>
      <c r="D13" s="421">
        <v>1134945</v>
      </c>
      <c r="E13" s="421">
        <v>1134945</v>
      </c>
      <c r="F13" s="414"/>
      <c r="G13" s="414"/>
      <c r="H13" s="414"/>
      <c r="I13" s="414"/>
      <c r="J13" s="414"/>
      <c r="K13" s="414"/>
      <c r="L13" s="414"/>
      <c r="M13" s="414"/>
      <c r="N13" s="414"/>
      <c r="O13" s="414"/>
      <c r="P13" s="414"/>
      <c r="Q13" s="439"/>
      <c r="R13" s="439"/>
    </row>
    <row r="14" s="386" customFormat="1" ht="21" customHeight="1" spans="1:18">
      <c r="A14" s="419" t="s">
        <v>293</v>
      </c>
      <c r="B14" s="419" t="s">
        <v>107</v>
      </c>
      <c r="C14" s="420" t="s">
        <v>171</v>
      </c>
      <c r="D14" s="421">
        <v>141868</v>
      </c>
      <c r="E14" s="421">
        <v>141868</v>
      </c>
      <c r="F14" s="414"/>
      <c r="G14" s="414"/>
      <c r="H14" s="414"/>
      <c r="I14" s="414"/>
      <c r="J14" s="414"/>
      <c r="K14" s="414"/>
      <c r="L14" s="414"/>
      <c r="M14" s="414"/>
      <c r="N14" s="414"/>
      <c r="O14" s="414"/>
      <c r="P14" s="414"/>
      <c r="Q14" s="439"/>
      <c r="R14" s="439"/>
    </row>
    <row r="15" s="386" customFormat="1" ht="21" customHeight="1" spans="1:18">
      <c r="A15" s="419" t="s">
        <v>294</v>
      </c>
      <c r="B15" s="419" t="s">
        <v>107</v>
      </c>
      <c r="C15" s="420" t="s">
        <v>263</v>
      </c>
      <c r="D15" s="421">
        <v>141868</v>
      </c>
      <c r="E15" s="421">
        <v>141868</v>
      </c>
      <c r="F15" s="414"/>
      <c r="G15" s="414"/>
      <c r="H15" s="414"/>
      <c r="I15" s="414"/>
      <c r="J15" s="414"/>
      <c r="K15" s="414"/>
      <c r="L15" s="414"/>
      <c r="M15" s="414"/>
      <c r="N15" s="414"/>
      <c r="O15" s="414"/>
      <c r="P15" s="414"/>
      <c r="Q15" s="439"/>
      <c r="R15" s="439"/>
    </row>
    <row r="16" s="386" customFormat="1" ht="21" customHeight="1" spans="1:18">
      <c r="A16" s="419" t="s">
        <v>295</v>
      </c>
      <c r="B16" s="419" t="s">
        <v>107</v>
      </c>
      <c r="C16" s="420" t="s">
        <v>264</v>
      </c>
      <c r="D16" s="421">
        <v>1064011</v>
      </c>
      <c r="E16" s="421">
        <v>1064011</v>
      </c>
      <c r="F16" s="414"/>
      <c r="G16" s="414"/>
      <c r="H16" s="414"/>
      <c r="I16" s="414"/>
      <c r="J16" s="414"/>
      <c r="K16" s="414"/>
      <c r="L16" s="414"/>
      <c r="M16" s="414"/>
      <c r="N16" s="414"/>
      <c r="O16" s="414"/>
      <c r="P16" s="414"/>
      <c r="Q16" s="439"/>
      <c r="R16" s="439"/>
    </row>
    <row r="17" s="386" customFormat="1" ht="21" customHeight="1" spans="1:18">
      <c r="A17" s="419" t="s">
        <v>296</v>
      </c>
      <c r="B17" s="419" t="s">
        <v>107</v>
      </c>
      <c r="C17" s="420" t="s">
        <v>265</v>
      </c>
      <c r="D17" s="421">
        <v>1064011</v>
      </c>
      <c r="E17" s="421">
        <v>1064011</v>
      </c>
      <c r="F17" s="414"/>
      <c r="G17" s="414"/>
      <c r="H17" s="414"/>
      <c r="I17" s="414"/>
      <c r="J17" s="414"/>
      <c r="K17" s="414"/>
      <c r="L17" s="414"/>
      <c r="M17" s="414"/>
      <c r="N17" s="414"/>
      <c r="O17" s="414"/>
      <c r="P17" s="414"/>
      <c r="Q17" s="439"/>
      <c r="R17" s="439"/>
    </row>
    <row r="18" s="386" customFormat="1" ht="21" customHeight="1" spans="1:18">
      <c r="A18" s="419" t="s">
        <v>297</v>
      </c>
      <c r="B18" s="419" t="s">
        <v>107</v>
      </c>
      <c r="C18" s="420" t="s">
        <v>266</v>
      </c>
      <c r="D18" s="421">
        <v>1064011</v>
      </c>
      <c r="E18" s="421">
        <v>1064011</v>
      </c>
      <c r="F18" s="414"/>
      <c r="G18" s="414"/>
      <c r="H18" s="414"/>
      <c r="I18" s="414"/>
      <c r="J18" s="414"/>
      <c r="K18" s="414"/>
      <c r="L18" s="414"/>
      <c r="M18" s="414"/>
      <c r="N18" s="414"/>
      <c r="O18" s="414"/>
      <c r="P18" s="414"/>
      <c r="Q18" s="439"/>
      <c r="R18" s="439"/>
    </row>
    <row r="19" s="366" customFormat="1" ht="21" customHeight="1" spans="1:18">
      <c r="A19" s="422" t="s">
        <v>298</v>
      </c>
      <c r="B19" s="419" t="s">
        <v>107</v>
      </c>
      <c r="C19" s="423" t="s">
        <v>177</v>
      </c>
      <c r="D19" s="421">
        <f t="shared" ref="D19:D21" si="2">SUM(E19:M19)</f>
        <v>27735428.04</v>
      </c>
      <c r="E19" s="421">
        <f>E20</f>
        <v>15335545.04</v>
      </c>
      <c r="F19" s="421">
        <f>4366380+383</f>
        <v>4366763</v>
      </c>
      <c r="G19" s="421"/>
      <c r="H19" s="421">
        <v>8000000</v>
      </c>
      <c r="I19" s="421"/>
      <c r="J19" s="421"/>
      <c r="K19" s="421"/>
      <c r="L19" s="421"/>
      <c r="M19" s="421">
        <v>33120</v>
      </c>
      <c r="N19" s="421"/>
      <c r="O19" s="421"/>
      <c r="P19" s="421"/>
      <c r="Q19" s="440"/>
      <c r="R19" s="440"/>
    </row>
    <row r="20" s="366" customFormat="1" ht="21" customHeight="1" spans="1:18">
      <c r="A20" s="422" t="s">
        <v>307</v>
      </c>
      <c r="B20" s="419" t="s">
        <v>107</v>
      </c>
      <c r="C20" s="423" t="s">
        <v>179</v>
      </c>
      <c r="D20" s="421">
        <f t="shared" si="2"/>
        <v>27735428.04</v>
      </c>
      <c r="E20" s="421">
        <f t="shared" ref="E20:I20" si="3">SUM(E21:E24)</f>
        <v>15335545.04</v>
      </c>
      <c r="F20" s="421">
        <f t="shared" si="3"/>
        <v>4366763</v>
      </c>
      <c r="G20" s="421">
        <f t="shared" si="3"/>
        <v>0</v>
      </c>
      <c r="H20" s="421">
        <f t="shared" si="3"/>
        <v>8000000</v>
      </c>
      <c r="I20" s="421">
        <f t="shared" si="3"/>
        <v>0</v>
      </c>
      <c r="J20" s="421"/>
      <c r="K20" s="421"/>
      <c r="L20" s="421"/>
      <c r="M20" s="421">
        <v>33120</v>
      </c>
      <c r="N20" s="421"/>
      <c r="O20" s="421"/>
      <c r="P20" s="421"/>
      <c r="Q20" s="440"/>
      <c r="R20" s="440"/>
    </row>
    <row r="21" s="366" customFormat="1" ht="21" customHeight="1" spans="1:18">
      <c r="A21" s="422" t="s">
        <v>148</v>
      </c>
      <c r="B21" s="419" t="s">
        <v>107</v>
      </c>
      <c r="C21" s="423" t="s">
        <v>181</v>
      </c>
      <c r="D21" s="421">
        <f t="shared" si="2"/>
        <v>18805428.04</v>
      </c>
      <c r="E21" s="421">
        <f>21648675-E10-E16-E25</f>
        <v>15335545.04</v>
      </c>
      <c r="F21" s="421">
        <f>3436380+383</f>
        <v>3436763</v>
      </c>
      <c r="G21" s="421">
        <v>0</v>
      </c>
      <c r="H21" s="421">
        <v>0</v>
      </c>
      <c r="I21" s="421">
        <v>0</v>
      </c>
      <c r="J21" s="421">
        <v>0</v>
      </c>
      <c r="K21" s="421">
        <v>0</v>
      </c>
      <c r="L21" s="421">
        <v>0</v>
      </c>
      <c r="M21" s="421">
        <v>33120</v>
      </c>
      <c r="N21" s="421">
        <v>0</v>
      </c>
      <c r="O21" s="421">
        <v>0</v>
      </c>
      <c r="P21" s="421">
        <v>0</v>
      </c>
      <c r="Q21" s="440"/>
      <c r="R21" s="440"/>
    </row>
    <row r="22" s="366" customFormat="1" ht="21" customHeight="1" spans="1:18">
      <c r="A22" s="422" t="s">
        <v>150</v>
      </c>
      <c r="B22" s="419" t="s">
        <v>107</v>
      </c>
      <c r="C22" s="423" t="s">
        <v>183</v>
      </c>
      <c r="D22" s="421">
        <v>150000</v>
      </c>
      <c r="E22" s="421">
        <v>0</v>
      </c>
      <c r="F22" s="421">
        <v>150000</v>
      </c>
      <c r="G22" s="421">
        <v>0</v>
      </c>
      <c r="H22" s="421">
        <v>0</v>
      </c>
      <c r="I22" s="421">
        <v>0</v>
      </c>
      <c r="J22" s="421">
        <v>0</v>
      </c>
      <c r="K22" s="421">
        <v>0</v>
      </c>
      <c r="L22" s="421">
        <v>0</v>
      </c>
      <c r="M22" s="421">
        <v>0</v>
      </c>
      <c r="N22" s="421">
        <v>0</v>
      </c>
      <c r="O22" s="421">
        <v>0</v>
      </c>
      <c r="P22" s="421">
        <v>0</v>
      </c>
      <c r="Q22" s="440"/>
      <c r="R22" s="440"/>
    </row>
    <row r="23" s="366" customFormat="1" ht="21" customHeight="1" spans="1:18">
      <c r="A23" s="422" t="s">
        <v>152</v>
      </c>
      <c r="B23" s="419" t="s">
        <v>107</v>
      </c>
      <c r="C23" s="423" t="s">
        <v>185</v>
      </c>
      <c r="D23" s="421">
        <v>780000</v>
      </c>
      <c r="E23" s="421">
        <v>0</v>
      </c>
      <c r="F23" s="421">
        <v>780000</v>
      </c>
      <c r="G23" s="421">
        <v>0</v>
      </c>
      <c r="H23" s="421">
        <v>0</v>
      </c>
      <c r="I23" s="421">
        <v>0</v>
      </c>
      <c r="J23" s="421">
        <v>0</v>
      </c>
      <c r="K23" s="421">
        <v>0</v>
      </c>
      <c r="L23" s="421">
        <v>0</v>
      </c>
      <c r="M23" s="421">
        <v>0</v>
      </c>
      <c r="N23" s="421">
        <v>0</v>
      </c>
      <c r="O23" s="421">
        <v>0</v>
      </c>
      <c r="P23" s="421">
        <v>0</v>
      </c>
      <c r="Q23" s="440"/>
      <c r="R23" s="440"/>
    </row>
    <row r="24" s="410" customFormat="1" ht="21" customHeight="1" spans="1:18">
      <c r="A24" s="422" t="s">
        <v>154</v>
      </c>
      <c r="B24" s="419" t="s">
        <v>107</v>
      </c>
      <c r="C24" s="423" t="s">
        <v>273</v>
      </c>
      <c r="D24" s="424">
        <v>8000000</v>
      </c>
      <c r="E24" s="424"/>
      <c r="F24" s="424">
        <v>0</v>
      </c>
      <c r="G24" s="424">
        <v>0</v>
      </c>
      <c r="H24" s="424">
        <v>8000000</v>
      </c>
      <c r="I24" s="424">
        <v>0</v>
      </c>
      <c r="J24" s="424">
        <v>0</v>
      </c>
      <c r="K24" s="424">
        <v>0</v>
      </c>
      <c r="L24" s="424">
        <v>0</v>
      </c>
      <c r="M24" s="424">
        <v>0</v>
      </c>
      <c r="N24" s="424">
        <v>0</v>
      </c>
      <c r="O24" s="424">
        <v>0</v>
      </c>
      <c r="P24" s="424">
        <v>0</v>
      </c>
      <c r="Q24" s="438"/>
      <c r="R24" s="438"/>
    </row>
    <row r="25" s="410" customFormat="1" ht="21" customHeight="1" spans="1:18">
      <c r="A25" s="425" t="s">
        <v>279</v>
      </c>
      <c r="B25" s="419" t="s">
        <v>107</v>
      </c>
      <c r="C25" s="426" t="s">
        <v>157</v>
      </c>
      <c r="D25" s="424">
        <v>1702416.96</v>
      </c>
      <c r="E25" s="424">
        <v>1702416.96</v>
      </c>
      <c r="F25" s="424"/>
      <c r="G25" s="424"/>
      <c r="H25" s="424"/>
      <c r="I25" s="424"/>
      <c r="J25" s="424"/>
      <c r="K25" s="424"/>
      <c r="L25" s="424"/>
      <c r="M25" s="424"/>
      <c r="N25" s="424"/>
      <c r="O25" s="424"/>
      <c r="P25" s="424"/>
      <c r="Q25" s="438"/>
      <c r="R25" s="438"/>
    </row>
    <row r="26" s="410" customFormat="1" ht="21" customHeight="1" spans="1:18">
      <c r="A26" s="425" t="s">
        <v>280</v>
      </c>
      <c r="B26" s="419" t="s">
        <v>107</v>
      </c>
      <c r="C26" s="426" t="s">
        <v>159</v>
      </c>
      <c r="D26" s="424">
        <v>1702416.96</v>
      </c>
      <c r="E26" s="424">
        <v>1702416.96</v>
      </c>
      <c r="F26" s="424"/>
      <c r="G26" s="424"/>
      <c r="H26" s="424"/>
      <c r="I26" s="424"/>
      <c r="J26" s="424"/>
      <c r="K26" s="424"/>
      <c r="L26" s="424"/>
      <c r="M26" s="424"/>
      <c r="N26" s="424"/>
      <c r="O26" s="424"/>
      <c r="P26" s="424"/>
      <c r="Q26" s="438"/>
      <c r="R26" s="438"/>
    </row>
    <row r="27" s="410" customFormat="1" ht="21" customHeight="1" spans="1:18">
      <c r="A27" s="427" t="s">
        <v>310</v>
      </c>
      <c r="B27" s="419" t="s">
        <v>107</v>
      </c>
      <c r="C27" s="426" t="s">
        <v>161</v>
      </c>
      <c r="D27" s="424">
        <v>1702416.96</v>
      </c>
      <c r="E27" s="424">
        <v>1702416.96</v>
      </c>
      <c r="F27" s="424"/>
      <c r="G27" s="424"/>
      <c r="H27" s="424"/>
      <c r="I27" s="424"/>
      <c r="J27" s="424"/>
      <c r="K27" s="424"/>
      <c r="L27" s="424"/>
      <c r="M27" s="424"/>
      <c r="N27" s="424"/>
      <c r="O27" s="424"/>
      <c r="P27" s="424"/>
      <c r="Q27" s="438"/>
      <c r="R27" s="438"/>
    </row>
    <row r="28" s="410" customFormat="1" ht="22.2" customHeight="1" spans="1:18">
      <c r="A28" s="428"/>
      <c r="B28" s="429" t="s">
        <v>109</v>
      </c>
      <c r="C28" s="430" t="s">
        <v>110</v>
      </c>
      <c r="D28" s="414">
        <f t="shared" ref="D28:D43" si="4">SUM(E28:P28)</f>
        <v>7546396.08</v>
      </c>
      <c r="E28" s="414">
        <f t="shared" ref="E28:P28" si="5">E29+E35+E38+E41</f>
        <v>6723865.08</v>
      </c>
      <c r="F28" s="414">
        <f t="shared" si="5"/>
        <v>806691</v>
      </c>
      <c r="G28" s="414">
        <f t="shared" si="5"/>
        <v>0</v>
      </c>
      <c r="H28" s="414">
        <f t="shared" si="5"/>
        <v>0</v>
      </c>
      <c r="I28" s="414">
        <f t="shared" si="5"/>
        <v>0</v>
      </c>
      <c r="J28" s="414">
        <f t="shared" si="5"/>
        <v>0</v>
      </c>
      <c r="K28" s="414">
        <f t="shared" si="5"/>
        <v>0</v>
      </c>
      <c r="L28" s="414">
        <f t="shared" si="5"/>
        <v>0</v>
      </c>
      <c r="M28" s="414">
        <f t="shared" si="5"/>
        <v>15840</v>
      </c>
      <c r="N28" s="414">
        <f t="shared" si="5"/>
        <v>0</v>
      </c>
      <c r="O28" s="414">
        <f t="shared" si="5"/>
        <v>0</v>
      </c>
      <c r="P28" s="414">
        <f t="shared" si="5"/>
        <v>0</v>
      </c>
      <c r="Q28" s="441"/>
      <c r="R28" s="441"/>
    </row>
    <row r="29" s="366" customFormat="1" ht="22.2" customHeight="1" spans="1:18">
      <c r="A29" s="431" t="s">
        <v>289</v>
      </c>
      <c r="B29" s="431" t="s">
        <v>109</v>
      </c>
      <c r="C29" s="426" t="s">
        <v>162</v>
      </c>
      <c r="D29" s="421">
        <f t="shared" si="4"/>
        <v>1076029</v>
      </c>
      <c r="E29" s="432">
        <f>E30+E33</f>
        <v>1076029</v>
      </c>
      <c r="F29" s="421"/>
      <c r="G29" s="421"/>
      <c r="H29" s="421"/>
      <c r="I29" s="421"/>
      <c r="J29" s="421"/>
      <c r="K29" s="421"/>
      <c r="L29" s="421"/>
      <c r="M29" s="421"/>
      <c r="N29" s="421"/>
      <c r="O29" s="421"/>
      <c r="P29" s="421"/>
      <c r="Q29" s="442"/>
      <c r="R29" s="442"/>
    </row>
    <row r="30" s="366" customFormat="1" ht="22.2" customHeight="1" spans="1:18">
      <c r="A30" s="431" t="s">
        <v>302</v>
      </c>
      <c r="B30" s="431" t="s">
        <v>109</v>
      </c>
      <c r="C30" s="426" t="s">
        <v>164</v>
      </c>
      <c r="D30" s="421">
        <f t="shared" si="4"/>
        <v>1004852</v>
      </c>
      <c r="E30" s="432">
        <f>E31+E32</f>
        <v>1004852</v>
      </c>
      <c r="F30" s="421"/>
      <c r="G30" s="421"/>
      <c r="H30" s="421"/>
      <c r="I30" s="421"/>
      <c r="J30" s="421"/>
      <c r="K30" s="421"/>
      <c r="L30" s="421"/>
      <c r="M30" s="421"/>
      <c r="N30" s="421"/>
      <c r="O30" s="421"/>
      <c r="P30" s="421"/>
      <c r="Q30" s="442"/>
      <c r="R30" s="442"/>
    </row>
    <row r="31" s="366" customFormat="1" ht="25.8" customHeight="1" spans="1:18">
      <c r="A31" s="431" t="s">
        <v>303</v>
      </c>
      <c r="B31" s="431" t="s">
        <v>109</v>
      </c>
      <c r="C31" s="426" t="s">
        <v>166</v>
      </c>
      <c r="D31" s="421">
        <f t="shared" si="4"/>
        <v>669901</v>
      </c>
      <c r="E31" s="432">
        <v>669901</v>
      </c>
      <c r="F31" s="421"/>
      <c r="G31" s="421"/>
      <c r="H31" s="421"/>
      <c r="I31" s="421"/>
      <c r="J31" s="421"/>
      <c r="K31" s="421"/>
      <c r="L31" s="421"/>
      <c r="M31" s="421"/>
      <c r="N31" s="421"/>
      <c r="O31" s="421"/>
      <c r="P31" s="421"/>
      <c r="Q31" s="442"/>
      <c r="R31" s="442"/>
    </row>
    <row r="32" s="366" customFormat="1" ht="22.2" customHeight="1" spans="1:18">
      <c r="A32" s="431" t="s">
        <v>304</v>
      </c>
      <c r="B32" s="431" t="s">
        <v>109</v>
      </c>
      <c r="C32" s="426" t="s">
        <v>168</v>
      </c>
      <c r="D32" s="421">
        <f t="shared" si="4"/>
        <v>334951</v>
      </c>
      <c r="E32" s="432">
        <v>334951</v>
      </c>
      <c r="F32" s="421"/>
      <c r="G32" s="421"/>
      <c r="H32" s="421"/>
      <c r="I32" s="421"/>
      <c r="J32" s="421"/>
      <c r="K32" s="421"/>
      <c r="L32" s="421"/>
      <c r="M32" s="421"/>
      <c r="N32" s="421"/>
      <c r="O32" s="421"/>
      <c r="P32" s="421"/>
      <c r="Q32" s="442"/>
      <c r="R32" s="442"/>
    </row>
    <row r="33" s="366" customFormat="1" ht="22.2" customHeight="1" spans="1:18">
      <c r="A33" s="431" t="s">
        <v>305</v>
      </c>
      <c r="B33" s="431" t="s">
        <v>109</v>
      </c>
      <c r="C33" s="426" t="s">
        <v>169</v>
      </c>
      <c r="D33" s="421">
        <f t="shared" si="4"/>
        <v>71177</v>
      </c>
      <c r="E33" s="432">
        <v>71177</v>
      </c>
      <c r="F33" s="421"/>
      <c r="G33" s="421"/>
      <c r="H33" s="421"/>
      <c r="I33" s="421"/>
      <c r="J33" s="421"/>
      <c r="K33" s="421"/>
      <c r="L33" s="421"/>
      <c r="M33" s="421"/>
      <c r="N33" s="421"/>
      <c r="O33" s="421"/>
      <c r="P33" s="421"/>
      <c r="Q33" s="442"/>
      <c r="R33" s="442"/>
    </row>
    <row r="34" s="366" customFormat="1" ht="22.2" customHeight="1" spans="1:18">
      <c r="A34" s="431" t="s">
        <v>306</v>
      </c>
      <c r="B34" s="431" t="s">
        <v>109</v>
      </c>
      <c r="C34" s="426" t="s">
        <v>171</v>
      </c>
      <c r="D34" s="421">
        <f t="shared" si="4"/>
        <v>71177</v>
      </c>
      <c r="E34" s="432">
        <v>71177</v>
      </c>
      <c r="F34" s="421"/>
      <c r="G34" s="421"/>
      <c r="H34" s="421"/>
      <c r="I34" s="421"/>
      <c r="J34" s="421"/>
      <c r="K34" s="421"/>
      <c r="L34" s="421"/>
      <c r="M34" s="421"/>
      <c r="N34" s="421"/>
      <c r="O34" s="421"/>
      <c r="P34" s="421"/>
      <c r="Q34" s="442"/>
      <c r="R34" s="442"/>
    </row>
    <row r="35" s="366" customFormat="1" ht="22.2" customHeight="1" spans="1:18">
      <c r="A35" s="431" t="s">
        <v>295</v>
      </c>
      <c r="B35" s="431" t="s">
        <v>109</v>
      </c>
      <c r="C35" s="426" t="s">
        <v>173</v>
      </c>
      <c r="D35" s="421">
        <f t="shared" si="4"/>
        <v>314016</v>
      </c>
      <c r="E35" s="432">
        <v>314016</v>
      </c>
      <c r="F35" s="421"/>
      <c r="G35" s="421"/>
      <c r="H35" s="421"/>
      <c r="I35" s="421"/>
      <c r="J35" s="421"/>
      <c r="K35" s="421"/>
      <c r="L35" s="421"/>
      <c r="M35" s="421"/>
      <c r="N35" s="421"/>
      <c r="O35" s="421"/>
      <c r="P35" s="421"/>
      <c r="Q35" s="442"/>
      <c r="R35" s="442"/>
    </row>
    <row r="36" s="366" customFormat="1" ht="22.2" customHeight="1" spans="1:18">
      <c r="A36" s="431" t="s">
        <v>296</v>
      </c>
      <c r="B36" s="431" t="s">
        <v>109</v>
      </c>
      <c r="C36" s="426" t="s">
        <v>175</v>
      </c>
      <c r="D36" s="421">
        <f t="shared" si="4"/>
        <v>314016</v>
      </c>
      <c r="E36" s="432">
        <v>314016</v>
      </c>
      <c r="F36" s="421"/>
      <c r="G36" s="421"/>
      <c r="H36" s="421"/>
      <c r="I36" s="421"/>
      <c r="J36" s="421"/>
      <c r="K36" s="421"/>
      <c r="L36" s="421"/>
      <c r="M36" s="421"/>
      <c r="N36" s="421"/>
      <c r="O36" s="421"/>
      <c r="P36" s="421"/>
      <c r="Q36" s="442"/>
      <c r="R36" s="442"/>
    </row>
    <row r="37" s="366" customFormat="1" ht="22.2" customHeight="1" spans="1:18">
      <c r="A37" s="431" t="s">
        <v>297</v>
      </c>
      <c r="B37" s="431" t="s">
        <v>109</v>
      </c>
      <c r="C37" s="426" t="s">
        <v>176</v>
      </c>
      <c r="D37" s="421">
        <f t="shared" si="4"/>
        <v>314016</v>
      </c>
      <c r="E37" s="432">
        <v>314016</v>
      </c>
      <c r="F37" s="421"/>
      <c r="G37" s="421"/>
      <c r="H37" s="421"/>
      <c r="I37" s="421"/>
      <c r="J37" s="421"/>
      <c r="K37" s="421"/>
      <c r="L37" s="421"/>
      <c r="M37" s="421"/>
      <c r="N37" s="421"/>
      <c r="O37" s="421"/>
      <c r="P37" s="421"/>
      <c r="Q37" s="442"/>
      <c r="R37" s="442"/>
    </row>
    <row r="38" s="366" customFormat="1" ht="22.2" customHeight="1" spans="1:18">
      <c r="A38" s="431" t="s">
        <v>298</v>
      </c>
      <c r="B38" s="431" t="s">
        <v>109</v>
      </c>
      <c r="C38" s="433" t="s">
        <v>177</v>
      </c>
      <c r="D38" s="421">
        <f t="shared" si="4"/>
        <v>5653925</v>
      </c>
      <c r="E38" s="421">
        <f t="shared" ref="E38:P38" si="6">E39</f>
        <v>4831394</v>
      </c>
      <c r="F38" s="421">
        <f t="shared" si="6"/>
        <v>806691</v>
      </c>
      <c r="G38" s="421">
        <f t="shared" si="6"/>
        <v>0</v>
      </c>
      <c r="H38" s="421">
        <f t="shared" si="6"/>
        <v>0</v>
      </c>
      <c r="I38" s="421">
        <f t="shared" si="6"/>
        <v>0</v>
      </c>
      <c r="J38" s="421">
        <f t="shared" si="6"/>
        <v>0</v>
      </c>
      <c r="K38" s="421">
        <f t="shared" si="6"/>
        <v>0</v>
      </c>
      <c r="L38" s="421">
        <f t="shared" si="6"/>
        <v>0</v>
      </c>
      <c r="M38" s="421">
        <f t="shared" si="6"/>
        <v>15840</v>
      </c>
      <c r="N38" s="421">
        <f t="shared" si="6"/>
        <v>0</v>
      </c>
      <c r="O38" s="421">
        <f t="shared" si="6"/>
        <v>0</v>
      </c>
      <c r="P38" s="421">
        <f t="shared" si="6"/>
        <v>0</v>
      </c>
      <c r="Q38" s="442"/>
      <c r="R38" s="442"/>
    </row>
    <row r="39" s="366" customFormat="1" ht="22.2" customHeight="1" spans="1:18">
      <c r="A39" s="422" t="s">
        <v>307</v>
      </c>
      <c r="B39" s="431" t="s">
        <v>109</v>
      </c>
      <c r="C39" s="433" t="s">
        <v>179</v>
      </c>
      <c r="D39" s="421">
        <f t="shared" si="4"/>
        <v>5653925</v>
      </c>
      <c r="E39" s="421">
        <f t="shared" ref="E39:P39" si="7">SUM(E40:E40)</f>
        <v>4831394</v>
      </c>
      <c r="F39" s="421">
        <f t="shared" si="7"/>
        <v>806691</v>
      </c>
      <c r="G39" s="421">
        <f t="shared" si="7"/>
        <v>0</v>
      </c>
      <c r="H39" s="421">
        <f t="shared" si="7"/>
        <v>0</v>
      </c>
      <c r="I39" s="421">
        <f t="shared" si="7"/>
        <v>0</v>
      </c>
      <c r="J39" s="421">
        <f t="shared" si="7"/>
        <v>0</v>
      </c>
      <c r="K39" s="421">
        <f t="shared" si="7"/>
        <v>0</v>
      </c>
      <c r="L39" s="421">
        <f t="shared" si="7"/>
        <v>0</v>
      </c>
      <c r="M39" s="421">
        <f t="shared" si="7"/>
        <v>15840</v>
      </c>
      <c r="N39" s="421">
        <f t="shared" si="7"/>
        <v>0</v>
      </c>
      <c r="O39" s="421">
        <f t="shared" si="7"/>
        <v>0</v>
      </c>
      <c r="P39" s="421">
        <f t="shared" si="7"/>
        <v>0</v>
      </c>
      <c r="Q39" s="442"/>
      <c r="R39" s="442"/>
    </row>
    <row r="40" s="366" customFormat="1" ht="22.2" customHeight="1" spans="1:18">
      <c r="A40" s="422" t="s">
        <v>148</v>
      </c>
      <c r="B40" s="431" t="s">
        <v>109</v>
      </c>
      <c r="C40" s="434" t="s">
        <v>181</v>
      </c>
      <c r="D40" s="421">
        <f t="shared" si="4"/>
        <v>5653925</v>
      </c>
      <c r="E40" s="421">
        <v>4831394</v>
      </c>
      <c r="F40" s="421">
        <v>806691</v>
      </c>
      <c r="G40" s="421">
        <v>0</v>
      </c>
      <c r="H40" s="421">
        <v>0</v>
      </c>
      <c r="I40" s="421">
        <v>0</v>
      </c>
      <c r="J40" s="421">
        <v>0</v>
      </c>
      <c r="K40" s="421">
        <v>0</v>
      </c>
      <c r="L40" s="421">
        <v>0</v>
      </c>
      <c r="M40" s="421">
        <v>15840</v>
      </c>
      <c r="N40" s="421">
        <v>0</v>
      </c>
      <c r="O40" s="421">
        <v>0</v>
      </c>
      <c r="P40" s="421">
        <v>0</v>
      </c>
      <c r="Q40" s="440"/>
      <c r="R40" s="440"/>
    </row>
    <row r="41" s="366" customFormat="1" ht="22.2" customHeight="1" spans="1:18">
      <c r="A41" s="431" t="s">
        <v>308</v>
      </c>
      <c r="B41" s="431" t="s">
        <v>109</v>
      </c>
      <c r="C41" s="426" t="s">
        <v>188</v>
      </c>
      <c r="D41" s="421">
        <f t="shared" si="4"/>
        <v>502426.08</v>
      </c>
      <c r="E41" s="421">
        <v>502426.08</v>
      </c>
      <c r="F41" s="421"/>
      <c r="G41" s="421"/>
      <c r="H41" s="421"/>
      <c r="I41" s="421"/>
      <c r="J41" s="421"/>
      <c r="K41" s="421"/>
      <c r="L41" s="421"/>
      <c r="M41" s="421"/>
      <c r="N41" s="421"/>
      <c r="O41" s="421"/>
      <c r="P41" s="421"/>
      <c r="Q41" s="440"/>
      <c r="R41" s="440"/>
    </row>
    <row r="42" s="366" customFormat="1" ht="22.2" customHeight="1" spans="1:18">
      <c r="A42" s="422" t="s">
        <v>309</v>
      </c>
      <c r="B42" s="431" t="s">
        <v>109</v>
      </c>
      <c r="C42" s="426" t="s">
        <v>189</v>
      </c>
      <c r="D42" s="421">
        <f t="shared" si="4"/>
        <v>502426.08</v>
      </c>
      <c r="E42" s="421">
        <v>502426.08</v>
      </c>
      <c r="F42" s="421"/>
      <c r="G42" s="421"/>
      <c r="H42" s="421"/>
      <c r="I42" s="421"/>
      <c r="J42" s="421"/>
      <c r="K42" s="421"/>
      <c r="L42" s="421"/>
      <c r="M42" s="421"/>
      <c r="N42" s="421"/>
      <c r="O42" s="421"/>
      <c r="P42" s="421"/>
      <c r="Q42" s="440"/>
      <c r="R42" s="440"/>
    </row>
    <row r="43" s="366" customFormat="1" ht="22.2" customHeight="1" spans="1:18">
      <c r="A43" s="422" t="s">
        <v>310</v>
      </c>
      <c r="B43" s="431" t="s">
        <v>109</v>
      </c>
      <c r="C43" s="426" t="s">
        <v>190</v>
      </c>
      <c r="D43" s="421">
        <f t="shared" si="4"/>
        <v>502426.08</v>
      </c>
      <c r="E43" s="421">
        <v>502426.08</v>
      </c>
      <c r="F43" s="421"/>
      <c r="G43" s="421"/>
      <c r="H43" s="421"/>
      <c r="I43" s="421"/>
      <c r="J43" s="421"/>
      <c r="K43" s="421"/>
      <c r="L43" s="421"/>
      <c r="M43" s="421"/>
      <c r="N43" s="421"/>
      <c r="O43" s="421"/>
      <c r="P43" s="421"/>
      <c r="Q43" s="440"/>
      <c r="R43" s="440"/>
    </row>
    <row r="44" s="410" customFormat="1" ht="22.2" customHeight="1" spans="1:18">
      <c r="A44" s="435"/>
      <c r="B44" s="429" t="s">
        <v>111</v>
      </c>
      <c r="C44" s="430" t="s">
        <v>112</v>
      </c>
      <c r="D44" s="414">
        <f>D45+D48+D51</f>
        <v>273357</v>
      </c>
      <c r="E44" s="414"/>
      <c r="F44" s="414">
        <f t="shared" ref="F44:P44" si="8">F51</f>
        <v>0</v>
      </c>
      <c r="G44" s="414">
        <f t="shared" si="8"/>
        <v>0</v>
      </c>
      <c r="H44" s="414">
        <f t="shared" si="8"/>
        <v>0</v>
      </c>
      <c r="I44" s="414">
        <v>273357</v>
      </c>
      <c r="J44" s="414">
        <f t="shared" si="8"/>
        <v>0</v>
      </c>
      <c r="K44" s="414">
        <f t="shared" si="8"/>
        <v>0</v>
      </c>
      <c r="L44" s="414">
        <f t="shared" si="8"/>
        <v>0</v>
      </c>
      <c r="M44" s="414">
        <f t="shared" si="8"/>
        <v>0</v>
      </c>
      <c r="N44" s="414">
        <f t="shared" si="8"/>
        <v>0</v>
      </c>
      <c r="O44" s="414">
        <f t="shared" si="8"/>
        <v>0</v>
      </c>
      <c r="P44" s="414">
        <f t="shared" si="8"/>
        <v>0</v>
      </c>
      <c r="Q44" s="443"/>
      <c r="R44" s="443"/>
    </row>
    <row r="45" s="366" customFormat="1" ht="22.2" customHeight="1" spans="1:18">
      <c r="A45" s="431" t="s">
        <v>289</v>
      </c>
      <c r="B45" s="431" t="s">
        <v>111</v>
      </c>
      <c r="C45" s="426" t="s">
        <v>162</v>
      </c>
      <c r="D45" s="421">
        <f t="shared" ref="D45:D70" si="9">SUM(E45:P45)</f>
        <v>73094</v>
      </c>
      <c r="E45" s="421"/>
      <c r="F45" s="421"/>
      <c r="G45" s="421"/>
      <c r="H45" s="421"/>
      <c r="I45" s="421">
        <v>73094</v>
      </c>
      <c r="J45" s="421"/>
      <c r="K45" s="421"/>
      <c r="L45" s="421"/>
      <c r="M45" s="421"/>
      <c r="N45" s="421"/>
      <c r="O45" s="421"/>
      <c r="P45" s="421"/>
      <c r="Q45" s="440"/>
      <c r="R45" s="440"/>
    </row>
    <row r="46" s="366" customFormat="1" ht="22.2" customHeight="1" spans="1:18">
      <c r="A46" s="431" t="s">
        <v>302</v>
      </c>
      <c r="B46" s="431" t="s">
        <v>111</v>
      </c>
      <c r="C46" s="426" t="s">
        <v>164</v>
      </c>
      <c r="D46" s="421">
        <f t="shared" si="9"/>
        <v>73094</v>
      </c>
      <c r="E46" s="421"/>
      <c r="F46" s="421"/>
      <c r="G46" s="421"/>
      <c r="H46" s="421"/>
      <c r="I46" s="421">
        <v>73094</v>
      </c>
      <c r="J46" s="421"/>
      <c r="K46" s="421"/>
      <c r="L46" s="421"/>
      <c r="M46" s="421"/>
      <c r="N46" s="421"/>
      <c r="O46" s="421"/>
      <c r="P46" s="421"/>
      <c r="Q46" s="440"/>
      <c r="R46" s="440"/>
    </row>
    <row r="47" s="366" customFormat="1" ht="22.2" customHeight="1" spans="1:18">
      <c r="A47" s="431" t="s">
        <v>303</v>
      </c>
      <c r="B47" s="431" t="s">
        <v>111</v>
      </c>
      <c r="C47" s="426" t="s">
        <v>166</v>
      </c>
      <c r="D47" s="421">
        <f t="shared" si="9"/>
        <v>73094</v>
      </c>
      <c r="E47" s="421"/>
      <c r="F47" s="421"/>
      <c r="G47" s="421"/>
      <c r="H47" s="421"/>
      <c r="I47" s="421">
        <v>73094</v>
      </c>
      <c r="J47" s="421"/>
      <c r="K47" s="421"/>
      <c r="L47" s="421"/>
      <c r="M47" s="421"/>
      <c r="N47" s="421"/>
      <c r="O47" s="421"/>
      <c r="P47" s="421"/>
      <c r="Q47" s="440"/>
      <c r="R47" s="440"/>
    </row>
    <row r="48" s="366" customFormat="1" ht="22.2" customHeight="1" spans="1:18">
      <c r="A48" s="431" t="s">
        <v>295</v>
      </c>
      <c r="B48" s="431" t="s">
        <v>111</v>
      </c>
      <c r="C48" s="426" t="s">
        <v>173</v>
      </c>
      <c r="D48" s="421">
        <f t="shared" si="9"/>
        <v>34263</v>
      </c>
      <c r="E48" s="421"/>
      <c r="F48" s="421"/>
      <c r="G48" s="421"/>
      <c r="H48" s="421"/>
      <c r="I48" s="421">
        <v>34263</v>
      </c>
      <c r="J48" s="421"/>
      <c r="K48" s="421"/>
      <c r="L48" s="421"/>
      <c r="M48" s="421"/>
      <c r="N48" s="421"/>
      <c r="O48" s="421"/>
      <c r="P48" s="421"/>
      <c r="Q48" s="440"/>
      <c r="R48" s="440"/>
    </row>
    <row r="49" s="366" customFormat="1" ht="22.2" customHeight="1" spans="1:18">
      <c r="A49" s="431" t="s">
        <v>296</v>
      </c>
      <c r="B49" s="431" t="s">
        <v>111</v>
      </c>
      <c r="C49" s="426" t="s">
        <v>175</v>
      </c>
      <c r="D49" s="421">
        <f t="shared" si="9"/>
        <v>34263</v>
      </c>
      <c r="E49" s="421"/>
      <c r="F49" s="421"/>
      <c r="G49" s="421"/>
      <c r="H49" s="421"/>
      <c r="I49" s="421">
        <v>34263</v>
      </c>
      <c r="J49" s="421"/>
      <c r="K49" s="421"/>
      <c r="L49" s="421"/>
      <c r="M49" s="421"/>
      <c r="N49" s="421"/>
      <c r="O49" s="421"/>
      <c r="P49" s="421"/>
      <c r="Q49" s="440"/>
      <c r="R49" s="440"/>
    </row>
    <row r="50" s="366" customFormat="1" ht="22.2" customHeight="1" spans="1:18">
      <c r="A50" s="431" t="s">
        <v>297</v>
      </c>
      <c r="B50" s="431" t="s">
        <v>111</v>
      </c>
      <c r="C50" s="426" t="s">
        <v>176</v>
      </c>
      <c r="D50" s="421">
        <f t="shared" si="9"/>
        <v>34263</v>
      </c>
      <c r="E50" s="421"/>
      <c r="F50" s="421"/>
      <c r="G50" s="421"/>
      <c r="H50" s="421"/>
      <c r="I50" s="421">
        <v>34263</v>
      </c>
      <c r="J50" s="421"/>
      <c r="K50" s="421"/>
      <c r="L50" s="421"/>
      <c r="M50" s="421"/>
      <c r="N50" s="421"/>
      <c r="O50" s="421"/>
      <c r="P50" s="421"/>
      <c r="Q50" s="440"/>
      <c r="R50" s="440"/>
    </row>
    <row r="51" s="366" customFormat="1" ht="22.2" customHeight="1" spans="1:18">
      <c r="A51" s="431" t="s">
        <v>298</v>
      </c>
      <c r="B51" s="431" t="s">
        <v>111</v>
      </c>
      <c r="C51" s="433" t="s">
        <v>177</v>
      </c>
      <c r="D51" s="421">
        <f t="shared" si="9"/>
        <v>166000</v>
      </c>
      <c r="E51" s="421"/>
      <c r="F51" s="421">
        <f t="shared" ref="E51:P51" si="10">F52</f>
        <v>0</v>
      </c>
      <c r="G51" s="421">
        <f t="shared" si="10"/>
        <v>0</v>
      </c>
      <c r="H51" s="421">
        <f t="shared" si="10"/>
        <v>0</v>
      </c>
      <c r="I51" s="421">
        <v>166000</v>
      </c>
      <c r="J51" s="421">
        <f t="shared" si="10"/>
        <v>0</v>
      </c>
      <c r="K51" s="421">
        <f t="shared" si="10"/>
        <v>0</v>
      </c>
      <c r="L51" s="421">
        <f t="shared" si="10"/>
        <v>0</v>
      </c>
      <c r="M51" s="421">
        <f t="shared" si="10"/>
        <v>0</v>
      </c>
      <c r="N51" s="421">
        <f t="shared" si="10"/>
        <v>0</v>
      </c>
      <c r="O51" s="421">
        <f t="shared" si="10"/>
        <v>0</v>
      </c>
      <c r="P51" s="421">
        <f t="shared" si="10"/>
        <v>0</v>
      </c>
      <c r="Q51" s="440"/>
      <c r="R51" s="440"/>
    </row>
    <row r="52" s="366" customFormat="1" ht="22.2" customHeight="1" spans="1:18">
      <c r="A52" s="422" t="s">
        <v>307</v>
      </c>
      <c r="B52" s="431" t="s">
        <v>111</v>
      </c>
      <c r="C52" s="433" t="s">
        <v>179</v>
      </c>
      <c r="D52" s="421">
        <f t="shared" si="9"/>
        <v>166000</v>
      </c>
      <c r="E52" s="421"/>
      <c r="F52" s="421">
        <f t="shared" ref="E52:P52" si="11">F53</f>
        <v>0</v>
      </c>
      <c r="G52" s="421">
        <f t="shared" si="11"/>
        <v>0</v>
      </c>
      <c r="H52" s="421">
        <f t="shared" si="11"/>
        <v>0</v>
      </c>
      <c r="I52" s="421">
        <v>166000</v>
      </c>
      <c r="J52" s="421">
        <f t="shared" si="11"/>
        <v>0</v>
      </c>
      <c r="K52" s="421">
        <f t="shared" si="11"/>
        <v>0</v>
      </c>
      <c r="L52" s="421">
        <f t="shared" si="11"/>
        <v>0</v>
      </c>
      <c r="M52" s="421">
        <f t="shared" si="11"/>
        <v>0</v>
      </c>
      <c r="N52" s="421">
        <f t="shared" si="11"/>
        <v>0</v>
      </c>
      <c r="O52" s="421">
        <f t="shared" si="11"/>
        <v>0</v>
      </c>
      <c r="P52" s="421">
        <f t="shared" si="11"/>
        <v>0</v>
      </c>
      <c r="Q52" s="440"/>
      <c r="R52" s="440"/>
    </row>
    <row r="53" s="366" customFormat="1" ht="22.2" customHeight="1" spans="1:18">
      <c r="A53" s="422" t="s">
        <v>148</v>
      </c>
      <c r="B53" s="431" t="s">
        <v>111</v>
      </c>
      <c r="C53" s="434" t="s">
        <v>181</v>
      </c>
      <c r="D53" s="421">
        <f t="shared" si="9"/>
        <v>166000</v>
      </c>
      <c r="E53" s="421"/>
      <c r="F53" s="421">
        <v>0</v>
      </c>
      <c r="G53" s="421">
        <v>0</v>
      </c>
      <c r="H53" s="421">
        <v>0</v>
      </c>
      <c r="I53" s="421">
        <v>166000</v>
      </c>
      <c r="J53" s="421">
        <v>0</v>
      </c>
      <c r="K53" s="421">
        <v>0</v>
      </c>
      <c r="L53" s="421">
        <v>0</v>
      </c>
      <c r="M53" s="421">
        <v>0</v>
      </c>
      <c r="N53" s="421">
        <v>0</v>
      </c>
      <c r="O53" s="421">
        <v>0</v>
      </c>
      <c r="P53" s="421">
        <v>0</v>
      </c>
      <c r="Q53" s="440"/>
      <c r="R53" s="440"/>
    </row>
    <row r="54" s="410" customFormat="1" ht="22.15" customHeight="1" spans="1:18">
      <c r="A54" s="428"/>
      <c r="B54" s="429" t="s">
        <v>337</v>
      </c>
      <c r="C54" s="430" t="s">
        <v>114</v>
      </c>
      <c r="D54" s="414">
        <f t="shared" si="9"/>
        <v>4378335.3</v>
      </c>
      <c r="E54" s="414">
        <f t="shared" ref="E54:P54" si="12">E55+E61+E64+E68</f>
        <v>3667665.3</v>
      </c>
      <c r="F54" s="414">
        <f t="shared" si="12"/>
        <v>687270</v>
      </c>
      <c r="G54" s="414">
        <f t="shared" si="12"/>
        <v>0</v>
      </c>
      <c r="H54" s="414">
        <f t="shared" si="12"/>
        <v>0</v>
      </c>
      <c r="I54" s="414">
        <f t="shared" si="12"/>
        <v>0</v>
      </c>
      <c r="J54" s="414">
        <f t="shared" si="12"/>
        <v>0</v>
      </c>
      <c r="K54" s="414">
        <f t="shared" si="12"/>
        <v>0</v>
      </c>
      <c r="L54" s="414">
        <f t="shared" si="12"/>
        <v>0</v>
      </c>
      <c r="M54" s="414">
        <f t="shared" si="12"/>
        <v>23400</v>
      </c>
      <c r="N54" s="414">
        <f t="shared" si="12"/>
        <v>0</v>
      </c>
      <c r="O54" s="414">
        <f t="shared" si="12"/>
        <v>0</v>
      </c>
      <c r="P54" s="414">
        <f t="shared" si="12"/>
        <v>0</v>
      </c>
      <c r="Q54" s="441"/>
      <c r="R54" s="441"/>
    </row>
    <row r="55" s="366" customFormat="1" ht="22.15" customHeight="1" spans="1:18">
      <c r="A55" s="431" t="s">
        <v>289</v>
      </c>
      <c r="B55" s="431" t="s">
        <v>337</v>
      </c>
      <c r="C55" s="426" t="s">
        <v>162</v>
      </c>
      <c r="D55" s="421">
        <f t="shared" si="9"/>
        <v>702930</v>
      </c>
      <c r="E55" s="432">
        <f>E56+E59</f>
        <v>702930</v>
      </c>
      <c r="F55" s="421"/>
      <c r="G55" s="421"/>
      <c r="H55" s="421"/>
      <c r="I55" s="421"/>
      <c r="J55" s="421"/>
      <c r="K55" s="421"/>
      <c r="L55" s="421"/>
      <c r="M55" s="421"/>
      <c r="N55" s="421"/>
      <c r="O55" s="421"/>
      <c r="P55" s="421"/>
      <c r="Q55" s="442"/>
      <c r="R55" s="442"/>
    </row>
    <row r="56" s="366" customFormat="1" ht="22.15" customHeight="1" spans="1:18">
      <c r="A56" s="431" t="s">
        <v>302</v>
      </c>
      <c r="B56" s="431" t="s">
        <v>337</v>
      </c>
      <c r="C56" s="426" t="s">
        <v>164</v>
      </c>
      <c r="D56" s="421">
        <f t="shared" si="9"/>
        <v>569079</v>
      </c>
      <c r="E56" s="432">
        <f>E57+E58</f>
        <v>569079</v>
      </c>
      <c r="F56" s="421"/>
      <c r="G56" s="421"/>
      <c r="H56" s="421"/>
      <c r="I56" s="421"/>
      <c r="J56" s="421"/>
      <c r="K56" s="421"/>
      <c r="L56" s="421"/>
      <c r="M56" s="421"/>
      <c r="N56" s="421"/>
      <c r="O56" s="421"/>
      <c r="P56" s="421"/>
      <c r="Q56" s="442"/>
      <c r="R56" s="442"/>
    </row>
    <row r="57" s="366" customFormat="1" ht="25.9" customHeight="1" spans="1:18">
      <c r="A57" s="431" t="s">
        <v>303</v>
      </c>
      <c r="B57" s="431" t="s">
        <v>337</v>
      </c>
      <c r="C57" s="426" t="s">
        <v>166</v>
      </c>
      <c r="D57" s="421">
        <f t="shared" si="9"/>
        <v>379386</v>
      </c>
      <c r="E57" s="432">
        <v>379386</v>
      </c>
      <c r="F57" s="421"/>
      <c r="G57" s="421"/>
      <c r="H57" s="421"/>
      <c r="I57" s="421"/>
      <c r="J57" s="421"/>
      <c r="K57" s="421"/>
      <c r="L57" s="421"/>
      <c r="M57" s="421"/>
      <c r="N57" s="421"/>
      <c r="O57" s="421"/>
      <c r="P57" s="421"/>
      <c r="Q57" s="442"/>
      <c r="R57" s="442"/>
    </row>
    <row r="58" s="366" customFormat="1" ht="22.15" customHeight="1" spans="1:18">
      <c r="A58" s="431" t="s">
        <v>304</v>
      </c>
      <c r="B58" s="431" t="s">
        <v>337</v>
      </c>
      <c r="C58" s="426" t="s">
        <v>168</v>
      </c>
      <c r="D58" s="421">
        <f t="shared" si="9"/>
        <v>189693</v>
      </c>
      <c r="E58" s="432">
        <v>189693</v>
      </c>
      <c r="F58" s="421"/>
      <c r="G58" s="421"/>
      <c r="H58" s="421"/>
      <c r="I58" s="421"/>
      <c r="J58" s="421"/>
      <c r="K58" s="421"/>
      <c r="L58" s="421"/>
      <c r="M58" s="421"/>
      <c r="N58" s="421"/>
      <c r="O58" s="421"/>
      <c r="P58" s="421"/>
      <c r="Q58" s="442"/>
      <c r="R58" s="442"/>
    </row>
    <row r="59" s="366" customFormat="1" ht="22.15" customHeight="1" spans="1:18">
      <c r="A59" s="431" t="s">
        <v>305</v>
      </c>
      <c r="B59" s="431" t="s">
        <v>337</v>
      </c>
      <c r="C59" s="426" t="s">
        <v>169</v>
      </c>
      <c r="D59" s="421">
        <f t="shared" si="9"/>
        <v>133851</v>
      </c>
      <c r="E59" s="432">
        <f t="shared" ref="E59:E62" si="13">E60</f>
        <v>133851</v>
      </c>
      <c r="F59" s="421"/>
      <c r="G59" s="421"/>
      <c r="H59" s="421"/>
      <c r="I59" s="421"/>
      <c r="J59" s="421"/>
      <c r="K59" s="421"/>
      <c r="L59" s="421"/>
      <c r="M59" s="421"/>
      <c r="N59" s="421"/>
      <c r="O59" s="421"/>
      <c r="P59" s="421"/>
      <c r="Q59" s="442"/>
      <c r="R59" s="442"/>
    </row>
    <row r="60" s="366" customFormat="1" ht="22.15" customHeight="1" spans="1:18">
      <c r="A60" s="431" t="s">
        <v>306</v>
      </c>
      <c r="B60" s="431" t="s">
        <v>337</v>
      </c>
      <c r="C60" s="426" t="s">
        <v>171</v>
      </c>
      <c r="D60" s="421">
        <f t="shared" si="9"/>
        <v>133851</v>
      </c>
      <c r="E60" s="432">
        <v>133851</v>
      </c>
      <c r="F60" s="421"/>
      <c r="G60" s="421"/>
      <c r="H60" s="421"/>
      <c r="I60" s="421"/>
      <c r="J60" s="421"/>
      <c r="K60" s="421"/>
      <c r="L60" s="421"/>
      <c r="M60" s="421"/>
      <c r="N60" s="421"/>
      <c r="O60" s="421"/>
      <c r="P60" s="421"/>
      <c r="Q60" s="442"/>
      <c r="R60" s="442"/>
    </row>
    <row r="61" s="366" customFormat="1" ht="22.15" customHeight="1" spans="1:18">
      <c r="A61" s="431" t="s">
        <v>295</v>
      </c>
      <c r="B61" s="431" t="s">
        <v>337</v>
      </c>
      <c r="C61" s="426" t="s">
        <v>173</v>
      </c>
      <c r="D61" s="421">
        <f t="shared" si="9"/>
        <v>177837</v>
      </c>
      <c r="E61" s="432">
        <f t="shared" si="13"/>
        <v>177837</v>
      </c>
      <c r="F61" s="421"/>
      <c r="G61" s="421"/>
      <c r="H61" s="421"/>
      <c r="I61" s="421"/>
      <c r="J61" s="421"/>
      <c r="K61" s="421"/>
      <c r="L61" s="421"/>
      <c r="M61" s="421"/>
      <c r="N61" s="421"/>
      <c r="O61" s="421"/>
      <c r="P61" s="421"/>
      <c r="Q61" s="442"/>
      <c r="R61" s="442"/>
    </row>
    <row r="62" s="366" customFormat="1" ht="22.15" customHeight="1" spans="1:18">
      <c r="A62" s="431" t="s">
        <v>296</v>
      </c>
      <c r="B62" s="431" t="s">
        <v>337</v>
      </c>
      <c r="C62" s="426" t="s">
        <v>175</v>
      </c>
      <c r="D62" s="421">
        <f t="shared" si="9"/>
        <v>177837</v>
      </c>
      <c r="E62" s="432">
        <f t="shared" si="13"/>
        <v>177837</v>
      </c>
      <c r="F62" s="421"/>
      <c r="G62" s="421"/>
      <c r="H62" s="421"/>
      <c r="I62" s="421"/>
      <c r="J62" s="421"/>
      <c r="K62" s="421"/>
      <c r="L62" s="421"/>
      <c r="M62" s="421"/>
      <c r="N62" s="421"/>
      <c r="O62" s="421"/>
      <c r="P62" s="421"/>
      <c r="Q62" s="442"/>
      <c r="R62" s="442"/>
    </row>
    <row r="63" s="366" customFormat="1" ht="22.15" customHeight="1" spans="1:18">
      <c r="A63" s="431" t="s">
        <v>297</v>
      </c>
      <c r="B63" s="431" t="s">
        <v>337</v>
      </c>
      <c r="C63" s="426" t="s">
        <v>176</v>
      </c>
      <c r="D63" s="421">
        <f t="shared" si="9"/>
        <v>177837</v>
      </c>
      <c r="E63" s="432">
        <v>177837</v>
      </c>
      <c r="F63" s="421"/>
      <c r="G63" s="421"/>
      <c r="H63" s="421"/>
      <c r="I63" s="421"/>
      <c r="J63" s="421"/>
      <c r="K63" s="421"/>
      <c r="L63" s="421"/>
      <c r="M63" s="421"/>
      <c r="N63" s="421"/>
      <c r="O63" s="421"/>
      <c r="P63" s="421"/>
      <c r="Q63" s="442"/>
      <c r="R63" s="442"/>
    </row>
    <row r="64" s="366" customFormat="1" ht="22.15" customHeight="1" spans="1:18">
      <c r="A64" s="431" t="s">
        <v>298</v>
      </c>
      <c r="B64" s="431" t="s">
        <v>337</v>
      </c>
      <c r="C64" s="436" t="s">
        <v>177</v>
      </c>
      <c r="D64" s="421">
        <f t="shared" si="9"/>
        <v>3213028.3</v>
      </c>
      <c r="E64" s="421">
        <f t="shared" ref="E64:P64" si="14">E65</f>
        <v>2502358.3</v>
      </c>
      <c r="F64" s="421">
        <f t="shared" si="14"/>
        <v>687270</v>
      </c>
      <c r="G64" s="421">
        <f t="shared" si="14"/>
        <v>0</v>
      </c>
      <c r="H64" s="421">
        <f t="shared" si="14"/>
        <v>0</v>
      </c>
      <c r="I64" s="421">
        <f t="shared" si="14"/>
        <v>0</v>
      </c>
      <c r="J64" s="421">
        <f t="shared" si="14"/>
        <v>0</v>
      </c>
      <c r="K64" s="421">
        <f t="shared" si="14"/>
        <v>0</v>
      </c>
      <c r="L64" s="421">
        <f t="shared" si="14"/>
        <v>0</v>
      </c>
      <c r="M64" s="421">
        <f t="shared" si="14"/>
        <v>23400</v>
      </c>
      <c r="N64" s="421">
        <f t="shared" si="14"/>
        <v>0</v>
      </c>
      <c r="O64" s="421">
        <f t="shared" si="14"/>
        <v>0</v>
      </c>
      <c r="P64" s="421">
        <f t="shared" si="14"/>
        <v>0</v>
      </c>
      <c r="Q64" s="442"/>
      <c r="R64" s="442"/>
    </row>
    <row r="65" s="366" customFormat="1" ht="22.15" customHeight="1" spans="1:18">
      <c r="A65" s="422" t="s">
        <v>307</v>
      </c>
      <c r="B65" s="431" t="s">
        <v>337</v>
      </c>
      <c r="C65" s="436" t="s">
        <v>179</v>
      </c>
      <c r="D65" s="421">
        <f t="shared" si="9"/>
        <v>3213028.3</v>
      </c>
      <c r="E65" s="421">
        <f t="shared" ref="E65:P65" si="15">SUM(E66:E67)</f>
        <v>2502358.3</v>
      </c>
      <c r="F65" s="421">
        <f t="shared" si="15"/>
        <v>687270</v>
      </c>
      <c r="G65" s="421">
        <f t="shared" si="15"/>
        <v>0</v>
      </c>
      <c r="H65" s="421">
        <f t="shared" si="15"/>
        <v>0</v>
      </c>
      <c r="I65" s="421">
        <f t="shared" si="15"/>
        <v>0</v>
      </c>
      <c r="J65" s="421">
        <f t="shared" si="15"/>
        <v>0</v>
      </c>
      <c r="K65" s="421">
        <f t="shared" si="15"/>
        <v>0</v>
      </c>
      <c r="L65" s="421">
        <f t="shared" si="15"/>
        <v>0</v>
      </c>
      <c r="M65" s="421">
        <f t="shared" si="15"/>
        <v>23400</v>
      </c>
      <c r="N65" s="421">
        <f t="shared" si="15"/>
        <v>0</v>
      </c>
      <c r="O65" s="421">
        <f t="shared" si="15"/>
        <v>0</v>
      </c>
      <c r="P65" s="421">
        <f t="shared" si="15"/>
        <v>0</v>
      </c>
      <c r="Q65" s="442"/>
      <c r="R65" s="442"/>
    </row>
    <row r="66" s="366" customFormat="1" ht="22.15" customHeight="1" spans="1:18">
      <c r="A66" s="422" t="s">
        <v>148</v>
      </c>
      <c r="B66" s="431" t="s">
        <v>337</v>
      </c>
      <c r="C66" s="444" t="s">
        <v>181</v>
      </c>
      <c r="D66" s="421">
        <f t="shared" si="9"/>
        <v>3033028.3</v>
      </c>
      <c r="E66" s="424">
        <f>3667665.3-1165307</f>
        <v>2502358.3</v>
      </c>
      <c r="F66" s="424">
        <v>507270</v>
      </c>
      <c r="G66" s="421">
        <v>0</v>
      </c>
      <c r="H66" s="421">
        <v>0</v>
      </c>
      <c r="I66" s="421">
        <v>0</v>
      </c>
      <c r="J66" s="421">
        <v>0</v>
      </c>
      <c r="K66" s="421">
        <v>0</v>
      </c>
      <c r="L66" s="421">
        <v>0</v>
      </c>
      <c r="M66" s="421">
        <v>23400</v>
      </c>
      <c r="N66" s="421">
        <v>0</v>
      </c>
      <c r="O66" s="421">
        <v>0</v>
      </c>
      <c r="P66" s="421">
        <v>0</v>
      </c>
      <c r="Q66" s="440"/>
      <c r="R66" s="440"/>
    </row>
    <row r="67" s="366" customFormat="1" ht="22.15" customHeight="1" spans="1:18">
      <c r="A67" s="422" t="s">
        <v>393</v>
      </c>
      <c r="B67" s="431" t="s">
        <v>337</v>
      </c>
      <c r="C67" s="444" t="s">
        <v>606</v>
      </c>
      <c r="D67" s="421">
        <f t="shared" si="9"/>
        <v>180000</v>
      </c>
      <c r="E67" s="421">
        <v>0</v>
      </c>
      <c r="F67" s="421">
        <v>180000</v>
      </c>
      <c r="G67" s="421">
        <v>0</v>
      </c>
      <c r="H67" s="421">
        <v>0</v>
      </c>
      <c r="I67" s="421">
        <v>0</v>
      </c>
      <c r="J67" s="421">
        <v>0</v>
      </c>
      <c r="K67" s="421">
        <v>0</v>
      </c>
      <c r="L67" s="421">
        <v>0</v>
      </c>
      <c r="M67" s="421">
        <v>0</v>
      </c>
      <c r="N67" s="421"/>
      <c r="O67" s="421"/>
      <c r="P67" s="421"/>
      <c r="Q67" s="440"/>
      <c r="R67" s="440"/>
    </row>
    <row r="68" s="366" customFormat="1" ht="22.15" customHeight="1" spans="1:18">
      <c r="A68" s="431" t="s">
        <v>308</v>
      </c>
      <c r="B68" s="431" t="s">
        <v>337</v>
      </c>
      <c r="C68" s="426" t="s">
        <v>188</v>
      </c>
      <c r="D68" s="421">
        <f t="shared" si="9"/>
        <v>284540</v>
      </c>
      <c r="E68" s="432">
        <f>E69</f>
        <v>284540</v>
      </c>
      <c r="F68" s="421"/>
      <c r="G68" s="421"/>
      <c r="H68" s="421"/>
      <c r="I68" s="421"/>
      <c r="J68" s="421"/>
      <c r="K68" s="421"/>
      <c r="L68" s="421"/>
      <c r="M68" s="421"/>
      <c r="N68" s="421"/>
      <c r="O68" s="421"/>
      <c r="P68" s="421"/>
      <c r="Q68" s="440"/>
      <c r="R68" s="440"/>
    </row>
    <row r="69" s="366" customFormat="1" ht="22.15" customHeight="1" spans="1:18">
      <c r="A69" s="422" t="s">
        <v>309</v>
      </c>
      <c r="B69" s="431" t="s">
        <v>337</v>
      </c>
      <c r="C69" s="426" t="s">
        <v>189</v>
      </c>
      <c r="D69" s="421">
        <f t="shared" si="9"/>
        <v>284540</v>
      </c>
      <c r="E69" s="432">
        <f>E70</f>
        <v>284540</v>
      </c>
      <c r="F69" s="421"/>
      <c r="G69" s="421"/>
      <c r="H69" s="421"/>
      <c r="I69" s="421"/>
      <c r="J69" s="421"/>
      <c r="K69" s="421"/>
      <c r="L69" s="421"/>
      <c r="M69" s="421"/>
      <c r="N69" s="421"/>
      <c r="O69" s="421"/>
      <c r="P69" s="421"/>
      <c r="Q69" s="440"/>
      <c r="R69" s="440"/>
    </row>
    <row r="70" s="366" customFormat="1" ht="22.15" customHeight="1" spans="1:18">
      <c r="A70" s="422" t="s">
        <v>310</v>
      </c>
      <c r="B70" s="431" t="s">
        <v>337</v>
      </c>
      <c r="C70" s="426" t="s">
        <v>190</v>
      </c>
      <c r="D70" s="421">
        <f t="shared" si="9"/>
        <v>284540</v>
      </c>
      <c r="E70" s="421">
        <v>284540</v>
      </c>
      <c r="F70" s="421"/>
      <c r="G70" s="421"/>
      <c r="H70" s="421"/>
      <c r="I70" s="421"/>
      <c r="J70" s="421"/>
      <c r="K70" s="421"/>
      <c r="L70" s="421"/>
      <c r="M70" s="421"/>
      <c r="N70" s="421"/>
      <c r="O70" s="421"/>
      <c r="P70" s="421"/>
      <c r="Q70" s="440"/>
      <c r="R70" s="440"/>
    </row>
    <row r="71" s="411" customFormat="1" ht="21" customHeight="1" spans="1:18">
      <c r="A71" s="445"/>
      <c r="B71" s="415" t="s">
        <v>115</v>
      </c>
      <c r="C71" s="380" t="s">
        <v>284</v>
      </c>
      <c r="D71" s="446">
        <v>5324687</v>
      </c>
      <c r="E71" s="414"/>
      <c r="F71" s="414"/>
      <c r="G71" s="414"/>
      <c r="H71" s="414"/>
      <c r="I71" s="446">
        <v>5324687</v>
      </c>
      <c r="J71" s="414"/>
      <c r="K71" s="414"/>
      <c r="L71" s="414"/>
      <c r="M71" s="414"/>
      <c r="N71" s="414"/>
      <c r="O71" s="414"/>
      <c r="P71" s="414"/>
      <c r="Q71" s="462"/>
      <c r="R71" s="462"/>
    </row>
    <row r="72" s="366" customFormat="1" ht="21" customHeight="1" spans="1:18">
      <c r="A72" s="422" t="s">
        <v>289</v>
      </c>
      <c r="B72" s="422" t="s">
        <v>115</v>
      </c>
      <c r="C72" s="423" t="s">
        <v>128</v>
      </c>
      <c r="D72" s="447">
        <v>308884</v>
      </c>
      <c r="E72" s="448"/>
      <c r="F72" s="449"/>
      <c r="G72" s="424"/>
      <c r="H72" s="424"/>
      <c r="I72" s="447">
        <v>308884</v>
      </c>
      <c r="J72" s="424"/>
      <c r="K72" s="424"/>
      <c r="L72" s="424"/>
      <c r="M72" s="424"/>
      <c r="N72" s="424"/>
      <c r="O72" s="424"/>
      <c r="P72" s="424"/>
      <c r="Q72" s="461"/>
      <c r="R72" s="461"/>
    </row>
    <row r="73" s="366" customFormat="1" ht="21" customHeight="1" spans="1:18">
      <c r="A73" s="422" t="s">
        <v>302</v>
      </c>
      <c r="B73" s="422" t="s">
        <v>115</v>
      </c>
      <c r="C73" s="423" t="s">
        <v>129</v>
      </c>
      <c r="D73" s="447">
        <v>264551</v>
      </c>
      <c r="E73" s="448"/>
      <c r="F73" s="449"/>
      <c r="G73" s="424"/>
      <c r="H73" s="424"/>
      <c r="I73" s="447">
        <v>264551</v>
      </c>
      <c r="J73" s="424"/>
      <c r="K73" s="424"/>
      <c r="L73" s="424"/>
      <c r="M73" s="424"/>
      <c r="N73" s="424"/>
      <c r="O73" s="424"/>
      <c r="P73" s="424"/>
      <c r="Q73" s="461"/>
      <c r="R73" s="461"/>
    </row>
    <row r="74" s="366" customFormat="1" ht="21" customHeight="1" spans="1:18">
      <c r="A74" s="422" t="s">
        <v>303</v>
      </c>
      <c r="B74" s="422" t="s">
        <v>115</v>
      </c>
      <c r="C74" s="423" t="s">
        <v>131</v>
      </c>
      <c r="D74" s="447">
        <v>176367</v>
      </c>
      <c r="E74" s="448"/>
      <c r="F74" s="449"/>
      <c r="G74" s="424"/>
      <c r="H74" s="424"/>
      <c r="I74" s="447">
        <v>176367</v>
      </c>
      <c r="J74" s="424"/>
      <c r="K74" s="424"/>
      <c r="L74" s="424"/>
      <c r="M74" s="424"/>
      <c r="N74" s="424"/>
      <c r="O74" s="424"/>
      <c r="P74" s="424"/>
      <c r="Q74" s="461"/>
      <c r="R74" s="461"/>
    </row>
    <row r="75" s="366" customFormat="1" ht="21" customHeight="1" spans="1:18">
      <c r="A75" s="422" t="s">
        <v>304</v>
      </c>
      <c r="B75" s="422" t="s">
        <v>115</v>
      </c>
      <c r="C75" s="423" t="s">
        <v>133</v>
      </c>
      <c r="D75" s="447">
        <v>88184</v>
      </c>
      <c r="E75" s="448"/>
      <c r="F75" s="449"/>
      <c r="G75" s="424"/>
      <c r="H75" s="424"/>
      <c r="I75" s="447">
        <v>88184</v>
      </c>
      <c r="J75" s="424"/>
      <c r="K75" s="424"/>
      <c r="L75" s="424"/>
      <c r="M75" s="424"/>
      <c r="N75" s="424"/>
      <c r="O75" s="424"/>
      <c r="P75" s="424"/>
      <c r="Q75" s="461"/>
      <c r="R75" s="461"/>
    </row>
    <row r="76" s="366" customFormat="1" ht="21" customHeight="1" spans="1:18">
      <c r="A76" s="422" t="s">
        <v>305</v>
      </c>
      <c r="B76" s="422" t="s">
        <v>115</v>
      </c>
      <c r="C76" s="423" t="s">
        <v>135</v>
      </c>
      <c r="D76" s="447">
        <v>44333</v>
      </c>
      <c r="E76" s="432"/>
      <c r="F76" s="449"/>
      <c r="G76" s="424"/>
      <c r="H76" s="424"/>
      <c r="I76" s="447">
        <v>44333</v>
      </c>
      <c r="J76" s="424"/>
      <c r="K76" s="424"/>
      <c r="L76" s="424"/>
      <c r="M76" s="424"/>
      <c r="N76" s="424"/>
      <c r="O76" s="424"/>
      <c r="P76" s="424"/>
      <c r="Q76" s="461"/>
      <c r="R76" s="461"/>
    </row>
    <row r="77" s="366" customFormat="1" ht="21" customHeight="1" spans="1:18">
      <c r="A77" s="422" t="s">
        <v>306</v>
      </c>
      <c r="B77" s="422" t="s">
        <v>115</v>
      </c>
      <c r="C77" s="423" t="s">
        <v>137</v>
      </c>
      <c r="D77" s="447">
        <v>44333</v>
      </c>
      <c r="E77" s="432"/>
      <c r="F77" s="449"/>
      <c r="G77" s="424"/>
      <c r="H77" s="424"/>
      <c r="I77" s="447">
        <v>44333</v>
      </c>
      <c r="J77" s="424"/>
      <c r="K77" s="424"/>
      <c r="L77" s="424"/>
      <c r="M77" s="424"/>
      <c r="N77" s="424"/>
      <c r="O77" s="424"/>
      <c r="P77" s="424"/>
      <c r="Q77" s="461"/>
      <c r="R77" s="461"/>
    </row>
    <row r="78" s="366" customFormat="1" ht="21" customHeight="1" spans="1:18">
      <c r="A78" s="422" t="s">
        <v>295</v>
      </c>
      <c r="B78" s="422" t="s">
        <v>115</v>
      </c>
      <c r="C78" s="423" t="s">
        <v>139</v>
      </c>
      <c r="D78" s="447">
        <v>82672</v>
      </c>
      <c r="E78" s="432"/>
      <c r="F78" s="449"/>
      <c r="G78" s="424"/>
      <c r="H78" s="424"/>
      <c r="I78" s="447">
        <v>82672</v>
      </c>
      <c r="J78" s="424"/>
      <c r="K78" s="424"/>
      <c r="L78" s="424"/>
      <c r="M78" s="424"/>
      <c r="N78" s="424"/>
      <c r="O78" s="424"/>
      <c r="P78" s="424"/>
      <c r="Q78" s="461"/>
      <c r="R78" s="461"/>
    </row>
    <row r="79" s="366" customFormat="1" ht="21" customHeight="1" spans="1:18">
      <c r="A79" s="422" t="s">
        <v>296</v>
      </c>
      <c r="B79" s="422" t="s">
        <v>115</v>
      </c>
      <c r="C79" s="423" t="s">
        <v>141</v>
      </c>
      <c r="D79" s="447">
        <v>82672</v>
      </c>
      <c r="E79" s="432"/>
      <c r="F79" s="450"/>
      <c r="G79" s="424"/>
      <c r="H79" s="424"/>
      <c r="I79" s="447">
        <v>82672</v>
      </c>
      <c r="J79" s="424"/>
      <c r="K79" s="424"/>
      <c r="L79" s="424"/>
      <c r="M79" s="424"/>
      <c r="N79" s="424"/>
      <c r="O79" s="424"/>
      <c r="P79" s="424"/>
      <c r="Q79" s="461"/>
      <c r="R79" s="461"/>
    </row>
    <row r="80" s="366" customFormat="1" ht="21" customHeight="1" spans="1:18">
      <c r="A80" s="422" t="s">
        <v>311</v>
      </c>
      <c r="B80" s="422" t="s">
        <v>115</v>
      </c>
      <c r="C80" s="423" t="s">
        <v>194</v>
      </c>
      <c r="D80" s="447">
        <v>82672</v>
      </c>
      <c r="E80" s="432"/>
      <c r="F80" s="450"/>
      <c r="G80" s="424"/>
      <c r="H80" s="424"/>
      <c r="I80" s="447">
        <v>82672</v>
      </c>
      <c r="J80" s="424"/>
      <c r="K80" s="424"/>
      <c r="L80" s="424"/>
      <c r="M80" s="424"/>
      <c r="N80" s="424"/>
      <c r="O80" s="424"/>
      <c r="P80" s="424"/>
      <c r="Q80" s="461"/>
      <c r="R80" s="461"/>
    </row>
    <row r="81" s="366" customFormat="1" ht="21" customHeight="1" spans="1:18">
      <c r="A81" s="422" t="s">
        <v>298</v>
      </c>
      <c r="B81" s="422" t="s">
        <v>115</v>
      </c>
      <c r="C81" s="423" t="s">
        <v>177</v>
      </c>
      <c r="D81" s="447">
        <v>4800855</v>
      </c>
      <c r="E81" s="432"/>
      <c r="F81" s="432"/>
      <c r="G81" s="424"/>
      <c r="H81" s="424"/>
      <c r="I81" s="447">
        <v>4800855</v>
      </c>
      <c r="J81" s="424"/>
      <c r="K81" s="424"/>
      <c r="L81" s="424"/>
      <c r="M81" s="424"/>
      <c r="N81" s="424"/>
      <c r="O81" s="424"/>
      <c r="P81" s="424"/>
      <c r="Q81" s="461"/>
      <c r="R81" s="461"/>
    </row>
    <row r="82" s="366" customFormat="1" ht="21" customHeight="1" spans="1:18">
      <c r="A82" s="422" t="s">
        <v>307</v>
      </c>
      <c r="B82" s="422" t="s">
        <v>115</v>
      </c>
      <c r="C82" s="423" t="s">
        <v>179</v>
      </c>
      <c r="D82" s="447">
        <v>4700855</v>
      </c>
      <c r="E82" s="432"/>
      <c r="F82" s="432"/>
      <c r="G82" s="424"/>
      <c r="H82" s="424"/>
      <c r="I82" s="447">
        <v>4700855</v>
      </c>
      <c r="J82" s="424"/>
      <c r="K82" s="424"/>
      <c r="L82" s="424"/>
      <c r="M82" s="424"/>
      <c r="N82" s="424"/>
      <c r="O82" s="424"/>
      <c r="P82" s="424"/>
      <c r="Q82" s="461"/>
      <c r="R82" s="461"/>
    </row>
    <row r="83" s="366" customFormat="1" ht="21" customHeight="1" spans="1:18">
      <c r="A83" s="422" t="s">
        <v>312</v>
      </c>
      <c r="B83" s="422" t="s">
        <v>115</v>
      </c>
      <c r="C83" s="423" t="s">
        <v>198</v>
      </c>
      <c r="D83" s="447">
        <v>1500855</v>
      </c>
      <c r="E83" s="432"/>
      <c r="F83" s="432"/>
      <c r="G83" s="424"/>
      <c r="H83" s="424"/>
      <c r="I83" s="447">
        <v>1500855</v>
      </c>
      <c r="J83" s="424"/>
      <c r="K83" s="424"/>
      <c r="L83" s="424"/>
      <c r="M83" s="424"/>
      <c r="N83" s="424"/>
      <c r="O83" s="424"/>
      <c r="P83" s="424"/>
      <c r="Q83" s="461"/>
      <c r="R83" s="461"/>
    </row>
    <row r="84" s="366" customFormat="1" ht="21" customHeight="1" spans="1:18">
      <c r="A84" s="422" t="s">
        <v>396</v>
      </c>
      <c r="B84" s="422" t="s">
        <v>115</v>
      </c>
      <c r="C84" s="423" t="s">
        <v>200</v>
      </c>
      <c r="D84" s="447">
        <v>3200000</v>
      </c>
      <c r="E84" s="424"/>
      <c r="F84" s="424"/>
      <c r="G84" s="424"/>
      <c r="H84" s="424"/>
      <c r="I84" s="447">
        <v>3200000</v>
      </c>
      <c r="J84" s="424"/>
      <c r="K84" s="424"/>
      <c r="L84" s="424"/>
      <c r="M84" s="424"/>
      <c r="N84" s="424"/>
      <c r="O84" s="424"/>
      <c r="P84" s="424"/>
      <c r="Q84" s="461"/>
      <c r="R84" s="461"/>
    </row>
    <row r="85" s="366" customFormat="1" ht="21" customHeight="1" spans="1:18">
      <c r="A85" s="422" t="s">
        <v>400</v>
      </c>
      <c r="B85" s="422" t="s">
        <v>115</v>
      </c>
      <c r="C85" s="423" t="s">
        <v>202</v>
      </c>
      <c r="D85" s="447">
        <v>100000</v>
      </c>
      <c r="E85" s="424"/>
      <c r="F85" s="424"/>
      <c r="G85" s="424"/>
      <c r="H85" s="424"/>
      <c r="I85" s="447">
        <v>100000</v>
      </c>
      <c r="J85" s="424"/>
      <c r="K85" s="424"/>
      <c r="L85" s="424"/>
      <c r="M85" s="424"/>
      <c r="N85" s="424"/>
      <c r="O85" s="424"/>
      <c r="P85" s="424"/>
      <c r="Q85" s="461"/>
      <c r="R85" s="461"/>
    </row>
    <row r="86" s="366" customFormat="1" ht="21" customHeight="1" spans="1:18">
      <c r="A86" s="422" t="s">
        <v>402</v>
      </c>
      <c r="B86" s="422" t="s">
        <v>115</v>
      </c>
      <c r="C86" s="423" t="s">
        <v>204</v>
      </c>
      <c r="D86" s="447">
        <v>100000</v>
      </c>
      <c r="E86" s="424"/>
      <c r="F86" s="424"/>
      <c r="G86" s="424"/>
      <c r="H86" s="424"/>
      <c r="I86" s="447">
        <v>100000</v>
      </c>
      <c r="J86" s="424"/>
      <c r="K86" s="424"/>
      <c r="L86" s="424"/>
      <c r="M86" s="424"/>
      <c r="N86" s="424"/>
      <c r="O86" s="424"/>
      <c r="P86" s="424"/>
      <c r="Q86" s="461"/>
      <c r="R86" s="461"/>
    </row>
    <row r="87" s="366" customFormat="1" ht="21" customHeight="1" spans="1:18">
      <c r="A87" s="422" t="s">
        <v>308</v>
      </c>
      <c r="B87" s="422" t="s">
        <v>115</v>
      </c>
      <c r="C87" s="423" t="s">
        <v>157</v>
      </c>
      <c r="D87" s="447">
        <v>132276</v>
      </c>
      <c r="E87" s="432"/>
      <c r="F87" s="424"/>
      <c r="G87" s="424"/>
      <c r="H87" s="424"/>
      <c r="I87" s="447">
        <v>132276</v>
      </c>
      <c r="J87" s="424"/>
      <c r="K87" s="424"/>
      <c r="L87" s="424"/>
      <c r="M87" s="424"/>
      <c r="N87" s="424"/>
      <c r="O87" s="424"/>
      <c r="P87" s="424"/>
      <c r="Q87" s="461"/>
      <c r="R87" s="461"/>
    </row>
    <row r="88" s="366" customFormat="1" ht="21" customHeight="1" spans="1:18">
      <c r="A88" s="422" t="s">
        <v>309</v>
      </c>
      <c r="B88" s="422" t="s">
        <v>115</v>
      </c>
      <c r="C88" s="423" t="s">
        <v>159</v>
      </c>
      <c r="D88" s="447">
        <v>132276</v>
      </c>
      <c r="E88" s="432"/>
      <c r="F88" s="424"/>
      <c r="G88" s="424"/>
      <c r="H88" s="424"/>
      <c r="I88" s="447">
        <v>132276</v>
      </c>
      <c r="J88" s="424"/>
      <c r="K88" s="424"/>
      <c r="L88" s="424"/>
      <c r="M88" s="424"/>
      <c r="N88" s="424"/>
      <c r="O88" s="424"/>
      <c r="P88" s="424"/>
      <c r="Q88" s="461"/>
      <c r="R88" s="461"/>
    </row>
    <row r="89" s="366" customFormat="1" ht="21" customHeight="1" spans="1:18">
      <c r="A89" s="422" t="s">
        <v>310</v>
      </c>
      <c r="B89" s="422" t="s">
        <v>115</v>
      </c>
      <c r="C89" s="423" t="s">
        <v>161</v>
      </c>
      <c r="D89" s="447">
        <v>132276</v>
      </c>
      <c r="E89" s="432"/>
      <c r="F89" s="424"/>
      <c r="G89" s="424"/>
      <c r="H89" s="424"/>
      <c r="I89" s="447">
        <v>132276</v>
      </c>
      <c r="J89" s="424"/>
      <c r="K89" s="424"/>
      <c r="L89" s="424"/>
      <c r="M89" s="424"/>
      <c r="N89" s="424"/>
      <c r="O89" s="424"/>
      <c r="P89" s="424"/>
      <c r="Q89" s="461"/>
      <c r="R89" s="461"/>
    </row>
    <row r="90" s="410" customFormat="1" ht="21" customHeight="1" spans="1:18">
      <c r="A90" s="451"/>
      <c r="B90" s="415" t="s">
        <v>117</v>
      </c>
      <c r="C90" s="380" t="s">
        <v>205</v>
      </c>
      <c r="D90" s="452">
        <v>1549296.44</v>
      </c>
      <c r="E90" s="453">
        <v>1262549.44</v>
      </c>
      <c r="F90" s="453">
        <v>286747</v>
      </c>
      <c r="G90" s="454"/>
      <c r="H90" s="454"/>
      <c r="I90" s="454"/>
      <c r="J90" s="454"/>
      <c r="K90" s="454"/>
      <c r="L90" s="454"/>
      <c r="M90" s="454"/>
      <c r="N90" s="454"/>
      <c r="O90" s="454"/>
      <c r="P90" s="454"/>
      <c r="Q90" s="463"/>
      <c r="R90" s="463"/>
    </row>
    <row r="91" s="366" customFormat="1" ht="24" customHeight="1" spans="1:18">
      <c r="A91" s="422" t="s">
        <v>289</v>
      </c>
      <c r="B91" s="422" t="s">
        <v>117</v>
      </c>
      <c r="C91" s="423" t="s">
        <v>128</v>
      </c>
      <c r="D91" s="432">
        <v>203328</v>
      </c>
      <c r="E91" s="432">
        <v>203328</v>
      </c>
      <c r="F91" s="453"/>
      <c r="G91" s="418"/>
      <c r="H91" s="418"/>
      <c r="I91" s="418"/>
      <c r="J91" s="418"/>
      <c r="K91" s="418"/>
      <c r="L91" s="418"/>
      <c r="M91" s="418"/>
      <c r="N91" s="418"/>
      <c r="O91" s="418"/>
      <c r="P91" s="418"/>
      <c r="Q91" s="464"/>
      <c r="R91" s="461"/>
    </row>
    <row r="92" s="366" customFormat="1" ht="24" customHeight="1" spans="1:18">
      <c r="A92" s="422" t="s">
        <v>302</v>
      </c>
      <c r="B92" s="422" t="s">
        <v>117</v>
      </c>
      <c r="C92" s="423" t="s">
        <v>129</v>
      </c>
      <c r="D92" s="432">
        <v>195194.88</v>
      </c>
      <c r="E92" s="432">
        <v>195194.88</v>
      </c>
      <c r="F92" s="455"/>
      <c r="G92" s="424"/>
      <c r="H92" s="424"/>
      <c r="I92" s="424"/>
      <c r="J92" s="424"/>
      <c r="K92" s="424"/>
      <c r="L92" s="424"/>
      <c r="M92" s="424"/>
      <c r="N92" s="424"/>
      <c r="O92" s="424"/>
      <c r="P92" s="424"/>
      <c r="Q92" s="461"/>
      <c r="R92" s="461"/>
    </row>
    <row r="93" s="366" customFormat="1" ht="24" customHeight="1" spans="1:18">
      <c r="A93" s="422" t="s">
        <v>303</v>
      </c>
      <c r="B93" s="422" t="s">
        <v>117</v>
      </c>
      <c r="C93" s="423" t="s">
        <v>131</v>
      </c>
      <c r="D93" s="432">
        <v>130129.92</v>
      </c>
      <c r="E93" s="432">
        <v>130129.92</v>
      </c>
      <c r="F93" s="456"/>
      <c r="G93" s="418"/>
      <c r="H93" s="418"/>
      <c r="I93" s="432"/>
      <c r="J93" s="418"/>
      <c r="K93" s="418"/>
      <c r="L93" s="418"/>
      <c r="M93" s="418"/>
      <c r="N93" s="418"/>
      <c r="O93" s="418"/>
      <c r="P93" s="418"/>
      <c r="Q93" s="464"/>
      <c r="R93" s="461"/>
    </row>
    <row r="94" s="366" customFormat="1" ht="24" customHeight="1" spans="1:18">
      <c r="A94" s="422" t="s">
        <v>304</v>
      </c>
      <c r="B94" s="422" t="s">
        <v>117</v>
      </c>
      <c r="C94" s="423" t="s">
        <v>133</v>
      </c>
      <c r="D94" s="432">
        <v>65064.96</v>
      </c>
      <c r="E94" s="432">
        <v>65064.96</v>
      </c>
      <c r="F94" s="432"/>
      <c r="G94" s="424"/>
      <c r="H94" s="424"/>
      <c r="I94" s="432"/>
      <c r="J94" s="424"/>
      <c r="K94" s="424"/>
      <c r="L94" s="424"/>
      <c r="M94" s="424"/>
      <c r="N94" s="424"/>
      <c r="O94" s="424"/>
      <c r="P94" s="424"/>
      <c r="Q94" s="461"/>
      <c r="R94" s="461"/>
    </row>
    <row r="95" s="366" customFormat="1" ht="24" customHeight="1" spans="1:18">
      <c r="A95" s="422" t="s">
        <v>305</v>
      </c>
      <c r="B95" s="422" t="s">
        <v>117</v>
      </c>
      <c r="C95" s="423" t="s">
        <v>135</v>
      </c>
      <c r="D95" s="432">
        <v>8133.12</v>
      </c>
      <c r="E95" s="432">
        <v>8133.12</v>
      </c>
      <c r="F95" s="432"/>
      <c r="G95" s="424"/>
      <c r="H95" s="424"/>
      <c r="I95" s="424"/>
      <c r="J95" s="424"/>
      <c r="K95" s="424"/>
      <c r="L95" s="424"/>
      <c r="M95" s="424"/>
      <c r="N95" s="424"/>
      <c r="O95" s="424"/>
      <c r="P95" s="424"/>
      <c r="Q95" s="461"/>
      <c r="R95" s="461"/>
    </row>
    <row r="96" s="366" customFormat="1" ht="24" customHeight="1" spans="1:18">
      <c r="A96" s="422" t="s">
        <v>306</v>
      </c>
      <c r="B96" s="422" t="s">
        <v>117</v>
      </c>
      <c r="C96" s="423" t="s">
        <v>137</v>
      </c>
      <c r="D96" s="432">
        <v>8133.12</v>
      </c>
      <c r="E96" s="432">
        <v>8133.12</v>
      </c>
      <c r="F96" s="432"/>
      <c r="G96" s="424"/>
      <c r="H96" s="424"/>
      <c r="I96" s="432"/>
      <c r="J96" s="424"/>
      <c r="K96" s="424"/>
      <c r="L96" s="424"/>
      <c r="M96" s="424"/>
      <c r="N96" s="424"/>
      <c r="O96" s="424"/>
      <c r="P96" s="424"/>
      <c r="Q96" s="461"/>
      <c r="R96" s="461"/>
    </row>
    <row r="97" s="366" customFormat="1" ht="24" customHeight="1" spans="1:18">
      <c r="A97" s="422" t="s">
        <v>295</v>
      </c>
      <c r="B97" s="422" t="s">
        <v>117</v>
      </c>
      <c r="C97" s="423" t="s">
        <v>139</v>
      </c>
      <c r="D97" s="432">
        <v>60998.4</v>
      </c>
      <c r="E97" s="432">
        <v>60998.4</v>
      </c>
      <c r="F97" s="432"/>
      <c r="G97" s="424"/>
      <c r="H97" s="424"/>
      <c r="I97" s="424"/>
      <c r="J97" s="424"/>
      <c r="K97" s="424"/>
      <c r="L97" s="424"/>
      <c r="M97" s="424"/>
      <c r="N97" s="424"/>
      <c r="O97" s="424"/>
      <c r="P97" s="424"/>
      <c r="Q97" s="461"/>
      <c r="R97" s="461"/>
    </row>
    <row r="98" s="366" customFormat="1" ht="24" customHeight="1" spans="1:18">
      <c r="A98" s="422" t="s">
        <v>296</v>
      </c>
      <c r="B98" s="422" t="s">
        <v>117</v>
      </c>
      <c r="C98" s="423" t="s">
        <v>141</v>
      </c>
      <c r="D98" s="432">
        <v>60998.4</v>
      </c>
      <c r="E98" s="432">
        <v>60998.4</v>
      </c>
      <c r="F98" s="455"/>
      <c r="G98" s="424"/>
      <c r="H98" s="424"/>
      <c r="I98" s="424"/>
      <c r="J98" s="424"/>
      <c r="K98" s="424"/>
      <c r="L98" s="424"/>
      <c r="M98" s="424"/>
      <c r="N98" s="424"/>
      <c r="O98" s="424"/>
      <c r="P98" s="424"/>
      <c r="Q98" s="461"/>
      <c r="R98" s="461"/>
    </row>
    <row r="99" s="366" customFormat="1" ht="24" customHeight="1" spans="1:18">
      <c r="A99" s="422" t="s">
        <v>297</v>
      </c>
      <c r="B99" s="422" t="s">
        <v>117</v>
      </c>
      <c r="C99" s="423" t="s">
        <v>143</v>
      </c>
      <c r="D99" s="432">
        <v>60998.4</v>
      </c>
      <c r="E99" s="432">
        <v>60998.4</v>
      </c>
      <c r="F99" s="456"/>
      <c r="G99" s="418"/>
      <c r="H99" s="418"/>
      <c r="I99" s="432"/>
      <c r="J99" s="418"/>
      <c r="K99" s="418"/>
      <c r="L99" s="418"/>
      <c r="M99" s="418"/>
      <c r="N99" s="418"/>
      <c r="O99" s="418"/>
      <c r="P99" s="418"/>
      <c r="Q99" s="464"/>
      <c r="R99" s="461"/>
    </row>
    <row r="100" s="366" customFormat="1" ht="24" customHeight="1" spans="1:18">
      <c r="A100" s="422" t="s">
        <v>298</v>
      </c>
      <c r="B100" s="422" t="s">
        <v>117</v>
      </c>
      <c r="C100" s="423" t="s">
        <v>145</v>
      </c>
      <c r="D100" s="432">
        <v>1187372.6</v>
      </c>
      <c r="E100" s="432">
        <v>900625.6</v>
      </c>
      <c r="F100" s="432">
        <v>286747</v>
      </c>
      <c r="G100" s="424"/>
      <c r="H100" s="424"/>
      <c r="I100" s="424"/>
      <c r="J100" s="424"/>
      <c r="K100" s="424"/>
      <c r="L100" s="424"/>
      <c r="M100" s="424"/>
      <c r="N100" s="424"/>
      <c r="O100" s="424"/>
      <c r="P100" s="424"/>
      <c r="Q100" s="461"/>
      <c r="R100" s="461"/>
    </row>
    <row r="101" s="366" customFormat="1" ht="24" customHeight="1" spans="1:18">
      <c r="A101" s="422" t="s">
        <v>307</v>
      </c>
      <c r="B101" s="422" t="s">
        <v>117</v>
      </c>
      <c r="C101" s="423" t="s">
        <v>147</v>
      </c>
      <c r="D101" s="432">
        <v>1187372.6</v>
      </c>
      <c r="E101" s="432">
        <v>900625.6</v>
      </c>
      <c r="F101" s="432">
        <v>286747</v>
      </c>
      <c r="G101" s="424"/>
      <c r="H101" s="424"/>
      <c r="I101" s="424"/>
      <c r="J101" s="424"/>
      <c r="K101" s="424"/>
      <c r="L101" s="424"/>
      <c r="M101" s="424"/>
      <c r="N101" s="424"/>
      <c r="O101" s="424"/>
      <c r="P101" s="424"/>
      <c r="Q101" s="461"/>
      <c r="R101" s="461"/>
    </row>
    <row r="102" s="366" customFormat="1" ht="24" customHeight="1" spans="1:18">
      <c r="A102" s="422" t="s">
        <v>148</v>
      </c>
      <c r="B102" s="422" t="s">
        <v>117</v>
      </c>
      <c r="C102" s="423" t="s">
        <v>149</v>
      </c>
      <c r="D102" s="432">
        <v>1137372.6</v>
      </c>
      <c r="E102" s="432">
        <v>900625.6</v>
      </c>
      <c r="F102" s="432">
        <v>236747</v>
      </c>
      <c r="G102" s="424"/>
      <c r="H102" s="424"/>
      <c r="I102" s="432"/>
      <c r="J102" s="424"/>
      <c r="K102" s="424"/>
      <c r="L102" s="424"/>
      <c r="M102" s="424"/>
      <c r="N102" s="424"/>
      <c r="O102" s="424"/>
      <c r="P102" s="424"/>
      <c r="Q102" s="461"/>
      <c r="R102" s="461"/>
    </row>
    <row r="103" s="366" customFormat="1" ht="24" customHeight="1" spans="1:18">
      <c r="A103" s="422" t="s">
        <v>393</v>
      </c>
      <c r="B103" s="422" t="s">
        <v>117</v>
      </c>
      <c r="C103" s="423" t="s">
        <v>192</v>
      </c>
      <c r="D103" s="432">
        <v>50000</v>
      </c>
      <c r="E103" s="432"/>
      <c r="F103" s="432">
        <v>50000</v>
      </c>
      <c r="G103" s="424"/>
      <c r="H103" s="424"/>
      <c r="I103" s="424"/>
      <c r="J103" s="424"/>
      <c r="K103" s="424"/>
      <c r="L103" s="424"/>
      <c r="M103" s="424"/>
      <c r="N103" s="424"/>
      <c r="O103" s="424"/>
      <c r="P103" s="424"/>
      <c r="Q103" s="461"/>
      <c r="R103" s="461"/>
    </row>
    <row r="104" s="366" customFormat="1" ht="24" customHeight="1" spans="1:18">
      <c r="A104" s="422" t="s">
        <v>308</v>
      </c>
      <c r="B104" s="422" t="s">
        <v>117</v>
      </c>
      <c r="C104" s="423" t="s">
        <v>157</v>
      </c>
      <c r="D104" s="432">
        <v>97597.44</v>
      </c>
      <c r="E104" s="432">
        <v>97597.44</v>
      </c>
      <c r="F104" s="455"/>
      <c r="G104" s="424"/>
      <c r="H104" s="424"/>
      <c r="I104" s="424"/>
      <c r="J104" s="424"/>
      <c r="K104" s="424"/>
      <c r="L104" s="424"/>
      <c r="M104" s="424"/>
      <c r="N104" s="424"/>
      <c r="O104" s="424"/>
      <c r="P104" s="424"/>
      <c r="Q104" s="461"/>
      <c r="R104" s="461"/>
    </row>
    <row r="105" s="366" customFormat="1" ht="24" customHeight="1" spans="1:18">
      <c r="A105" s="422" t="s">
        <v>309</v>
      </c>
      <c r="B105" s="422" t="s">
        <v>117</v>
      </c>
      <c r="C105" s="423" t="s">
        <v>159</v>
      </c>
      <c r="D105" s="432">
        <v>97597.44</v>
      </c>
      <c r="E105" s="432">
        <v>97597.44</v>
      </c>
      <c r="F105" s="456"/>
      <c r="G105" s="418"/>
      <c r="H105" s="418"/>
      <c r="I105" s="418"/>
      <c r="J105" s="418"/>
      <c r="K105" s="418"/>
      <c r="L105" s="418"/>
      <c r="M105" s="418"/>
      <c r="N105" s="418"/>
      <c r="O105" s="418"/>
      <c r="P105" s="418"/>
      <c r="Q105" s="464"/>
      <c r="R105" s="461"/>
    </row>
    <row r="106" s="366" customFormat="1" ht="24" customHeight="1" spans="1:18">
      <c r="A106" s="422" t="s">
        <v>310</v>
      </c>
      <c r="B106" s="422" t="s">
        <v>117</v>
      </c>
      <c r="C106" s="423" t="s">
        <v>161</v>
      </c>
      <c r="D106" s="432">
        <v>97597.44</v>
      </c>
      <c r="E106" s="432">
        <v>97597.44</v>
      </c>
      <c r="F106" s="453"/>
      <c r="G106" s="418"/>
      <c r="H106" s="418"/>
      <c r="I106" s="418"/>
      <c r="J106" s="418"/>
      <c r="K106" s="418"/>
      <c r="L106" s="418"/>
      <c r="M106" s="418"/>
      <c r="N106" s="418"/>
      <c r="O106" s="418"/>
      <c r="P106" s="418"/>
      <c r="Q106" s="464"/>
      <c r="R106" s="461"/>
    </row>
    <row r="107" s="410" customFormat="1" ht="21" customHeight="1" spans="1:18">
      <c r="A107" s="451"/>
      <c r="B107" s="415" t="s">
        <v>119</v>
      </c>
      <c r="C107" s="380" t="s">
        <v>286</v>
      </c>
      <c r="D107" s="452">
        <f>D108+D111+D117+D120</f>
        <v>524632</v>
      </c>
      <c r="E107" s="452"/>
      <c r="F107" s="452"/>
      <c r="G107" s="457"/>
      <c r="H107" s="414"/>
      <c r="I107" s="414">
        <v>524632</v>
      </c>
      <c r="J107" s="414"/>
      <c r="K107" s="414"/>
      <c r="L107" s="414"/>
      <c r="M107" s="414"/>
      <c r="N107" s="414"/>
      <c r="O107" s="414"/>
      <c r="P107" s="414"/>
      <c r="Q107" s="443"/>
      <c r="R107" s="443"/>
    </row>
    <row r="108" s="386" customFormat="1" ht="21" customHeight="1" spans="1:18">
      <c r="A108" s="422" t="s">
        <v>298</v>
      </c>
      <c r="B108" s="458"/>
      <c r="C108" s="423" t="s">
        <v>145</v>
      </c>
      <c r="D108" s="448">
        <v>376908</v>
      </c>
      <c r="E108" s="459"/>
      <c r="F108" s="459"/>
      <c r="G108" s="459"/>
      <c r="H108" s="421"/>
      <c r="I108" s="421">
        <v>376908</v>
      </c>
      <c r="J108" s="421"/>
      <c r="K108" s="421"/>
      <c r="L108" s="421"/>
      <c r="M108" s="421"/>
      <c r="N108" s="421"/>
      <c r="O108" s="421"/>
      <c r="P108" s="421"/>
      <c r="Q108" s="439"/>
      <c r="R108" s="439"/>
    </row>
    <row r="109" s="366" customFormat="1" ht="21" customHeight="1" spans="1:18">
      <c r="A109" s="422" t="s">
        <v>307</v>
      </c>
      <c r="B109" s="458"/>
      <c r="C109" s="423" t="s">
        <v>147</v>
      </c>
      <c r="D109" s="448">
        <v>376908</v>
      </c>
      <c r="E109" s="448"/>
      <c r="F109" s="459"/>
      <c r="G109" s="459"/>
      <c r="H109" s="421"/>
      <c r="I109" s="421">
        <v>376908</v>
      </c>
      <c r="J109" s="421"/>
      <c r="K109" s="421"/>
      <c r="L109" s="421"/>
      <c r="M109" s="421"/>
      <c r="N109" s="421"/>
      <c r="O109" s="421"/>
      <c r="P109" s="421"/>
      <c r="Q109" s="440"/>
      <c r="R109" s="440"/>
    </row>
    <row r="110" s="366" customFormat="1" ht="21" customHeight="1" spans="1:18">
      <c r="A110" s="422" t="s">
        <v>312</v>
      </c>
      <c r="B110" s="458"/>
      <c r="C110" s="423" t="s">
        <v>149</v>
      </c>
      <c r="D110" s="448">
        <v>376909</v>
      </c>
      <c r="E110" s="448"/>
      <c r="F110" s="459"/>
      <c r="G110" s="459"/>
      <c r="H110" s="421"/>
      <c r="I110" s="421">
        <v>376909</v>
      </c>
      <c r="J110" s="421"/>
      <c r="K110" s="421"/>
      <c r="L110" s="421"/>
      <c r="M110" s="421"/>
      <c r="N110" s="421"/>
      <c r="O110" s="421"/>
      <c r="P110" s="421"/>
      <c r="Q110" s="440"/>
      <c r="R110" s="440"/>
    </row>
    <row r="111" s="366" customFormat="1" ht="21" customHeight="1" spans="1:18">
      <c r="A111" s="422" t="s">
        <v>289</v>
      </c>
      <c r="B111" s="460"/>
      <c r="C111" s="423" t="s">
        <v>128</v>
      </c>
      <c r="D111" s="432">
        <f>D112+D115</f>
        <v>87476</v>
      </c>
      <c r="E111" s="432"/>
      <c r="F111" s="432"/>
      <c r="G111" s="432"/>
      <c r="H111" s="421"/>
      <c r="I111" s="421">
        <v>87476</v>
      </c>
      <c r="J111" s="421"/>
      <c r="K111" s="421"/>
      <c r="L111" s="421"/>
      <c r="M111" s="421"/>
      <c r="N111" s="421"/>
      <c r="O111" s="421"/>
      <c r="P111" s="421"/>
      <c r="Q111" s="440"/>
      <c r="R111" s="440"/>
    </row>
    <row r="112" s="366" customFormat="1" ht="21" customHeight="1" spans="1:18">
      <c r="A112" s="422" t="s">
        <v>302</v>
      </c>
      <c r="B112" s="460"/>
      <c r="C112" s="423" t="s">
        <v>129</v>
      </c>
      <c r="D112" s="432">
        <v>74151</v>
      </c>
      <c r="E112" s="432"/>
      <c r="F112" s="432"/>
      <c r="G112" s="432"/>
      <c r="H112" s="421"/>
      <c r="I112" s="421">
        <v>74151</v>
      </c>
      <c r="J112" s="421"/>
      <c r="K112" s="421"/>
      <c r="L112" s="421"/>
      <c r="M112" s="421"/>
      <c r="N112" s="421"/>
      <c r="O112" s="421"/>
      <c r="P112" s="421"/>
      <c r="Q112" s="440"/>
      <c r="R112" s="440"/>
    </row>
    <row r="113" s="366" customFormat="1" ht="21" customHeight="1" spans="1:18">
      <c r="A113" s="422" t="s">
        <v>303</v>
      </c>
      <c r="B113" s="460"/>
      <c r="C113" s="423" t="s">
        <v>131</v>
      </c>
      <c r="D113" s="432">
        <v>49434</v>
      </c>
      <c r="E113" s="432"/>
      <c r="F113" s="432"/>
      <c r="G113" s="432"/>
      <c r="H113" s="421"/>
      <c r="I113" s="421">
        <v>49434</v>
      </c>
      <c r="J113" s="421"/>
      <c r="K113" s="421"/>
      <c r="L113" s="421"/>
      <c r="M113" s="421"/>
      <c r="N113" s="421"/>
      <c r="O113" s="421"/>
      <c r="P113" s="421"/>
      <c r="Q113" s="440"/>
      <c r="R113" s="440"/>
    </row>
    <row r="114" s="366" customFormat="1" ht="21" customHeight="1" spans="1:18">
      <c r="A114" s="422" t="s">
        <v>304</v>
      </c>
      <c r="B114" s="460"/>
      <c r="C114" s="423" t="s">
        <v>133</v>
      </c>
      <c r="D114" s="432">
        <v>24717</v>
      </c>
      <c r="E114" s="432"/>
      <c r="F114" s="432"/>
      <c r="G114" s="432"/>
      <c r="H114" s="424"/>
      <c r="I114" s="424">
        <v>24717</v>
      </c>
      <c r="J114" s="424"/>
      <c r="K114" s="424"/>
      <c r="L114" s="424"/>
      <c r="M114" s="424"/>
      <c r="N114" s="424"/>
      <c r="O114" s="424"/>
      <c r="P114" s="424"/>
      <c r="Q114" s="461"/>
      <c r="R114" s="461"/>
    </row>
    <row r="115" s="366" customFormat="1" ht="21" customHeight="1" spans="1:18">
      <c r="A115" s="422" t="s">
        <v>305</v>
      </c>
      <c r="B115" s="460"/>
      <c r="C115" s="423" t="s">
        <v>135</v>
      </c>
      <c r="D115" s="432">
        <v>13325</v>
      </c>
      <c r="E115" s="432"/>
      <c r="F115" s="432"/>
      <c r="G115" s="432"/>
      <c r="H115" s="424"/>
      <c r="I115" s="424">
        <v>13325</v>
      </c>
      <c r="J115" s="424"/>
      <c r="K115" s="424"/>
      <c r="L115" s="424"/>
      <c r="M115" s="424"/>
      <c r="N115" s="424"/>
      <c r="O115" s="424"/>
      <c r="P115" s="424"/>
      <c r="Q115" s="461"/>
      <c r="R115" s="461"/>
    </row>
    <row r="116" s="366" customFormat="1" ht="21" customHeight="1" spans="1:18">
      <c r="A116" s="422" t="s">
        <v>306</v>
      </c>
      <c r="B116" s="460"/>
      <c r="C116" s="423" t="s">
        <v>137</v>
      </c>
      <c r="D116" s="432">
        <v>13325</v>
      </c>
      <c r="E116" s="432"/>
      <c r="F116" s="432"/>
      <c r="G116" s="432"/>
      <c r="H116" s="424"/>
      <c r="I116" s="424">
        <v>13325</v>
      </c>
      <c r="J116" s="424"/>
      <c r="K116" s="424"/>
      <c r="L116" s="424"/>
      <c r="M116" s="424"/>
      <c r="N116" s="424"/>
      <c r="O116" s="424"/>
      <c r="P116" s="424"/>
      <c r="Q116" s="461"/>
      <c r="R116" s="461"/>
    </row>
    <row r="117" s="366" customFormat="1" ht="21" customHeight="1" spans="1:18">
      <c r="A117" s="422" t="s">
        <v>295</v>
      </c>
      <c r="B117" s="460"/>
      <c r="C117" s="423" t="s">
        <v>139</v>
      </c>
      <c r="D117" s="432">
        <v>23172</v>
      </c>
      <c r="E117" s="432"/>
      <c r="F117" s="432"/>
      <c r="G117" s="432"/>
      <c r="H117" s="424"/>
      <c r="I117" s="424">
        <v>23172</v>
      </c>
      <c r="J117" s="424"/>
      <c r="K117" s="424"/>
      <c r="L117" s="424"/>
      <c r="M117" s="424"/>
      <c r="N117" s="424"/>
      <c r="O117" s="424"/>
      <c r="P117" s="424"/>
      <c r="Q117" s="461"/>
      <c r="R117" s="461"/>
    </row>
    <row r="118" s="366" customFormat="1" ht="21" customHeight="1" spans="1:18">
      <c r="A118" s="422" t="s">
        <v>296</v>
      </c>
      <c r="B118" s="460"/>
      <c r="C118" s="423" t="s">
        <v>141</v>
      </c>
      <c r="D118" s="432">
        <v>23172</v>
      </c>
      <c r="E118" s="432"/>
      <c r="F118" s="432"/>
      <c r="G118" s="432"/>
      <c r="H118" s="424"/>
      <c r="I118" s="424">
        <v>23172</v>
      </c>
      <c r="J118" s="424"/>
      <c r="K118" s="424"/>
      <c r="L118" s="424"/>
      <c r="M118" s="424"/>
      <c r="N118" s="424"/>
      <c r="O118" s="424"/>
      <c r="P118" s="424"/>
      <c r="Q118" s="461"/>
      <c r="R118" s="461"/>
    </row>
    <row r="119" s="366" customFormat="1" ht="21" customHeight="1" spans="1:18">
      <c r="A119" s="422" t="s">
        <v>297</v>
      </c>
      <c r="B119" s="460"/>
      <c r="C119" s="423" t="s">
        <v>143</v>
      </c>
      <c r="D119" s="432">
        <v>23172</v>
      </c>
      <c r="E119" s="432"/>
      <c r="F119" s="432"/>
      <c r="G119" s="432"/>
      <c r="H119" s="424"/>
      <c r="I119" s="424">
        <v>23172</v>
      </c>
      <c r="J119" s="424"/>
      <c r="K119" s="424"/>
      <c r="L119" s="424"/>
      <c r="M119" s="424"/>
      <c r="N119" s="424"/>
      <c r="O119" s="424"/>
      <c r="P119" s="424"/>
      <c r="Q119" s="461"/>
      <c r="R119" s="461"/>
    </row>
    <row r="120" s="366" customFormat="1" ht="21" customHeight="1" spans="1:18">
      <c r="A120" s="422" t="s">
        <v>308</v>
      </c>
      <c r="B120" s="460"/>
      <c r="C120" s="423" t="s">
        <v>157</v>
      </c>
      <c r="D120" s="432">
        <v>37076</v>
      </c>
      <c r="E120" s="432"/>
      <c r="F120" s="432"/>
      <c r="G120" s="432"/>
      <c r="H120" s="424"/>
      <c r="I120" s="424">
        <v>37076</v>
      </c>
      <c r="J120" s="424"/>
      <c r="K120" s="424"/>
      <c r="L120" s="424"/>
      <c r="M120" s="424"/>
      <c r="N120" s="424"/>
      <c r="O120" s="424"/>
      <c r="P120" s="424"/>
      <c r="Q120" s="461"/>
      <c r="R120" s="461"/>
    </row>
    <row r="121" s="366" customFormat="1" ht="21" customHeight="1" spans="1:18">
      <c r="A121" s="422" t="s">
        <v>309</v>
      </c>
      <c r="B121" s="460"/>
      <c r="C121" s="423" t="s">
        <v>159</v>
      </c>
      <c r="D121" s="432">
        <v>37076</v>
      </c>
      <c r="E121" s="432"/>
      <c r="F121" s="432"/>
      <c r="G121" s="432"/>
      <c r="H121" s="424"/>
      <c r="I121" s="424">
        <v>37076</v>
      </c>
      <c r="J121" s="424"/>
      <c r="K121" s="424"/>
      <c r="L121" s="424"/>
      <c r="M121" s="424"/>
      <c r="N121" s="424"/>
      <c r="O121" s="424"/>
      <c r="P121" s="424"/>
      <c r="Q121" s="461"/>
      <c r="R121" s="461"/>
    </row>
    <row r="122" s="366" customFormat="1" ht="21" customHeight="1" spans="1:18">
      <c r="A122" s="422" t="s">
        <v>310</v>
      </c>
      <c r="B122" s="460"/>
      <c r="C122" s="423" t="s">
        <v>161</v>
      </c>
      <c r="D122" s="432">
        <v>37076</v>
      </c>
      <c r="E122" s="432"/>
      <c r="F122" s="432"/>
      <c r="G122" s="432"/>
      <c r="H122" s="424"/>
      <c r="I122" s="424">
        <v>37076</v>
      </c>
      <c r="J122" s="424"/>
      <c r="K122" s="424"/>
      <c r="L122" s="424"/>
      <c r="M122" s="424"/>
      <c r="N122" s="424"/>
      <c r="O122" s="424"/>
      <c r="P122" s="424"/>
      <c r="Q122" s="461"/>
      <c r="R122" s="461"/>
    </row>
    <row r="123" customHeight="1" spans="4:18">
      <c r="D123" s="461"/>
      <c r="E123" s="461"/>
      <c r="F123" s="461"/>
      <c r="G123" s="461"/>
      <c r="H123" s="461"/>
      <c r="I123" s="461"/>
      <c r="J123" s="461"/>
      <c r="K123" s="461"/>
      <c r="L123" s="461"/>
      <c r="M123" s="461"/>
      <c r="N123" s="461"/>
      <c r="O123" s="461"/>
      <c r="P123" s="461"/>
      <c r="Q123" s="461"/>
      <c r="R123" s="461"/>
    </row>
    <row r="124" customHeight="1" spans="4:18">
      <c r="D124" s="461"/>
      <c r="E124" s="461"/>
      <c r="F124" s="461"/>
      <c r="G124" s="461"/>
      <c r="H124" s="461"/>
      <c r="I124" s="461"/>
      <c r="J124" s="461"/>
      <c r="K124" s="461"/>
      <c r="L124" s="461"/>
      <c r="M124" s="461"/>
      <c r="N124" s="461"/>
      <c r="O124" s="461"/>
      <c r="P124" s="461"/>
      <c r="Q124" s="461"/>
      <c r="R124" s="461"/>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
  <sheetViews>
    <sheetView showGridLines="0" zoomScale="115" zoomScaleNormal="115" workbookViewId="0">
      <selection activeCell="C7" sqref="C7:E7"/>
    </sheetView>
  </sheetViews>
  <sheetFormatPr defaultColWidth="9.125" defaultRowHeight="12.75" customHeight="1" outlineLevelRow="6"/>
  <cols>
    <col min="1" max="1" width="26.2291666666667" style="1" customWidth="1"/>
    <col min="2" max="2" width="20.28125" style="1" customWidth="1"/>
    <col min="3" max="3" width="60.2916666666667" style="1" customWidth="1"/>
    <col min="4" max="15" width="12.375" style="1" customWidth="1"/>
    <col min="16" max="16384" width="9.125" style="1"/>
  </cols>
  <sheetData>
    <row r="1" customFormat="1" ht="18" customHeight="1" spans="22:22">
      <c r="V1" s="384" t="s">
        <v>607</v>
      </c>
    </row>
    <row r="2" customFormat="1" ht="32.25" customHeight="1" spans="1:22">
      <c r="A2" s="392" t="s">
        <v>608</v>
      </c>
      <c r="B2" s="392"/>
      <c r="C2" s="392"/>
      <c r="D2" s="392"/>
      <c r="E2" s="392"/>
      <c r="F2" s="392"/>
      <c r="G2" s="392"/>
      <c r="H2" s="392"/>
      <c r="I2" s="392"/>
      <c r="J2" s="392"/>
      <c r="K2" s="392"/>
      <c r="L2" s="392"/>
      <c r="M2" s="392"/>
      <c r="N2" s="392"/>
      <c r="O2" s="392"/>
      <c r="P2" s="392"/>
      <c r="Q2" s="392"/>
      <c r="R2" s="392"/>
      <c r="S2" s="392"/>
      <c r="T2" s="392"/>
      <c r="U2" s="392"/>
      <c r="V2" s="392"/>
    </row>
    <row r="3" s="386" customFormat="1" ht="11.25" customHeight="1" spans="22:22">
      <c r="V3" s="386" t="s">
        <v>87</v>
      </c>
    </row>
    <row r="4" s="386" customFormat="1" ht="29.25" customHeight="1" spans="1:22">
      <c r="A4" s="393" t="s">
        <v>123</v>
      </c>
      <c r="B4" s="393" t="s">
        <v>88</v>
      </c>
      <c r="C4" s="393" t="s">
        <v>124</v>
      </c>
      <c r="D4" s="393" t="s">
        <v>577</v>
      </c>
      <c r="E4" s="394" t="s">
        <v>235</v>
      </c>
      <c r="F4" s="395"/>
      <c r="G4" s="395"/>
      <c r="H4" s="396"/>
      <c r="I4" s="399" t="s">
        <v>236</v>
      </c>
      <c r="J4" s="400"/>
      <c r="K4" s="400"/>
      <c r="L4" s="400"/>
      <c r="M4" s="400"/>
      <c r="N4" s="400"/>
      <c r="O4" s="400"/>
      <c r="P4" s="400"/>
      <c r="Q4" s="400"/>
      <c r="R4" s="402"/>
      <c r="S4" s="403" t="s">
        <v>237</v>
      </c>
      <c r="T4" s="403" t="s">
        <v>238</v>
      </c>
      <c r="U4" s="403" t="s">
        <v>239</v>
      </c>
      <c r="V4" s="404" t="s">
        <v>240</v>
      </c>
    </row>
    <row r="5" s="386" customFormat="1" ht="54.75" customHeight="1" spans="1:22">
      <c r="A5" s="393"/>
      <c r="B5" s="393"/>
      <c r="C5" s="393"/>
      <c r="D5" s="393"/>
      <c r="E5" s="393" t="s">
        <v>104</v>
      </c>
      <c r="F5" s="397" t="s">
        <v>241</v>
      </c>
      <c r="G5" s="397" t="s">
        <v>242</v>
      </c>
      <c r="H5" s="397" t="s">
        <v>243</v>
      </c>
      <c r="I5" s="393" t="s">
        <v>104</v>
      </c>
      <c r="J5" s="401" t="s">
        <v>563</v>
      </c>
      <c r="K5" s="401" t="s">
        <v>243</v>
      </c>
      <c r="L5" s="401" t="s">
        <v>246</v>
      </c>
      <c r="M5" s="401" t="s">
        <v>247</v>
      </c>
      <c r="N5" s="401" t="s">
        <v>248</v>
      </c>
      <c r="O5" s="401" t="s">
        <v>249</v>
      </c>
      <c r="P5" s="401" t="s">
        <v>250</v>
      </c>
      <c r="Q5" s="401" t="s">
        <v>251</v>
      </c>
      <c r="R5" s="405" t="s">
        <v>252</v>
      </c>
      <c r="S5" s="406"/>
      <c r="T5" s="406"/>
      <c r="U5" s="406"/>
      <c r="V5" s="407"/>
    </row>
    <row r="6" s="386" customFormat="1" ht="16.5" customHeight="1" spans="1:22">
      <c r="A6" s="393" t="s">
        <v>578</v>
      </c>
      <c r="B6" s="393" t="s">
        <v>578</v>
      </c>
      <c r="C6" s="393" t="s">
        <v>578</v>
      </c>
      <c r="D6" s="393" t="s">
        <v>578</v>
      </c>
      <c r="E6" s="393">
        <v>1</v>
      </c>
      <c r="F6" s="393">
        <v>2</v>
      </c>
      <c r="G6" s="393">
        <v>3</v>
      </c>
      <c r="H6" s="393">
        <v>4</v>
      </c>
      <c r="I6" s="393">
        <v>5</v>
      </c>
      <c r="J6" s="393">
        <v>6</v>
      </c>
      <c r="K6" s="393">
        <v>7</v>
      </c>
      <c r="L6" s="393">
        <v>8</v>
      </c>
      <c r="M6" s="393">
        <v>9</v>
      </c>
      <c r="N6" s="393">
        <v>10</v>
      </c>
      <c r="O6" s="393">
        <v>11</v>
      </c>
      <c r="P6" s="393">
        <v>12</v>
      </c>
      <c r="Q6" s="393">
        <v>13</v>
      </c>
      <c r="R6" s="393">
        <v>14</v>
      </c>
      <c r="S6" s="393">
        <v>15</v>
      </c>
      <c r="T6" s="393">
        <v>16</v>
      </c>
      <c r="U6" s="393">
        <v>17</v>
      </c>
      <c r="V6" s="393">
        <v>18</v>
      </c>
    </row>
    <row r="7" s="366" customFormat="1" ht="28" customHeight="1" spans="1:22">
      <c r="A7" s="379"/>
      <c r="B7" s="380"/>
      <c r="C7" s="380" t="s">
        <v>104</v>
      </c>
      <c r="D7" s="398"/>
      <c r="E7" s="382">
        <v>0</v>
      </c>
      <c r="F7" s="383"/>
      <c r="G7" s="383"/>
      <c r="H7" s="383"/>
      <c r="I7" s="383"/>
      <c r="J7" s="383"/>
      <c r="K7" s="383"/>
      <c r="L7" s="383"/>
      <c r="M7" s="383"/>
      <c r="N7" s="383"/>
      <c r="O7" s="383"/>
      <c r="P7" s="383"/>
      <c r="Q7" s="383"/>
      <c r="R7" s="383"/>
      <c r="S7" s="383"/>
      <c r="T7" s="383"/>
      <c r="U7" s="383"/>
      <c r="V7" s="383"/>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
  <sheetViews>
    <sheetView showGridLines="0" workbookViewId="0">
      <selection activeCell="E16" sqref="E16"/>
    </sheetView>
  </sheetViews>
  <sheetFormatPr defaultColWidth="9.125" defaultRowHeight="12.75" customHeight="1" outlineLevelRow="7"/>
  <cols>
    <col min="1" max="1" width="26" style="1" customWidth="1"/>
    <col min="2" max="2" width="16.375" style="1" customWidth="1"/>
    <col min="3" max="3" width="59.6666666666667" style="1" customWidth="1"/>
    <col min="4" max="4" width="16.5" style="1" customWidth="1"/>
    <col min="5" max="16" width="12.375" style="1" customWidth="1"/>
    <col min="17" max="16384" width="9.125" style="1"/>
  </cols>
  <sheetData>
    <row r="1" ht="23.25" customHeight="1" spans="1:18">
      <c r="A1" s="367"/>
      <c r="B1" s="367"/>
      <c r="C1" s="367"/>
      <c r="D1" s="367"/>
      <c r="E1" s="367"/>
      <c r="F1" s="367"/>
      <c r="G1" s="367"/>
      <c r="H1" s="367"/>
      <c r="I1" s="367"/>
      <c r="J1" s="367"/>
      <c r="K1" s="367"/>
      <c r="L1" s="367"/>
      <c r="M1" s="367"/>
      <c r="N1" s="367"/>
      <c r="O1"/>
      <c r="P1" s="384" t="s">
        <v>609</v>
      </c>
      <c r="Q1" s="389"/>
      <c r="R1" s="389"/>
    </row>
    <row r="2" s="365" customFormat="1" ht="23.25" customHeight="1" spans="1:18">
      <c r="A2" s="368" t="s">
        <v>610</v>
      </c>
      <c r="B2" s="368"/>
      <c r="C2" s="368"/>
      <c r="D2" s="368"/>
      <c r="E2" s="368"/>
      <c r="F2" s="368"/>
      <c r="G2" s="368"/>
      <c r="H2" s="368"/>
      <c r="I2" s="368"/>
      <c r="J2" s="368"/>
      <c r="K2" s="368"/>
      <c r="L2" s="368"/>
      <c r="M2" s="368"/>
      <c r="N2" s="368"/>
      <c r="O2" s="368"/>
      <c r="P2" s="368"/>
      <c r="Q2" s="390"/>
      <c r="R2" s="390"/>
    </row>
    <row r="3" s="366" customFormat="1" ht="23.25" customHeight="1" spans="1:18">
      <c r="A3" s="369"/>
      <c r="B3" s="370"/>
      <c r="C3" s="370"/>
      <c r="D3" s="370"/>
      <c r="E3" s="370"/>
      <c r="F3" s="370"/>
      <c r="G3" s="370"/>
      <c r="H3" s="370"/>
      <c r="I3" s="385"/>
      <c r="J3" s="385"/>
      <c r="K3" s="385"/>
      <c r="L3" s="385"/>
      <c r="M3" s="385"/>
      <c r="N3" s="385"/>
      <c r="O3" s="386"/>
      <c r="P3" s="387" t="s">
        <v>87</v>
      </c>
      <c r="Q3" s="391"/>
      <c r="R3" s="391"/>
    </row>
    <row r="4" s="366" customFormat="1" ht="25.5" customHeight="1" spans="1:18">
      <c r="A4" s="371" t="s">
        <v>123</v>
      </c>
      <c r="B4" s="371" t="s">
        <v>88</v>
      </c>
      <c r="C4" s="372" t="s">
        <v>124</v>
      </c>
      <c r="D4" s="373" t="s">
        <v>125</v>
      </c>
      <c r="E4" s="374" t="s">
        <v>533</v>
      </c>
      <c r="F4" s="375" t="s">
        <v>534</v>
      </c>
      <c r="G4" s="374" t="s">
        <v>535</v>
      </c>
      <c r="H4" s="374" t="s">
        <v>536</v>
      </c>
      <c r="I4" s="377" t="s">
        <v>537</v>
      </c>
      <c r="J4" s="377" t="s">
        <v>538</v>
      </c>
      <c r="K4" s="377" t="s">
        <v>250</v>
      </c>
      <c r="L4" s="377" t="s">
        <v>539</v>
      </c>
      <c r="M4" s="377" t="s">
        <v>243</v>
      </c>
      <c r="N4" s="377" t="s">
        <v>251</v>
      </c>
      <c r="O4" s="377" t="s">
        <v>246</v>
      </c>
      <c r="P4" s="371" t="s">
        <v>252</v>
      </c>
      <c r="Q4" s="385"/>
      <c r="R4" s="385"/>
    </row>
    <row r="5" s="366" customFormat="1" ht="14.25" customHeight="1" spans="1:18">
      <c r="A5" s="371"/>
      <c r="B5" s="371"/>
      <c r="C5" s="376"/>
      <c r="D5" s="371"/>
      <c r="E5" s="377"/>
      <c r="F5" s="378"/>
      <c r="G5" s="377"/>
      <c r="H5" s="377"/>
      <c r="I5" s="377"/>
      <c r="J5" s="377"/>
      <c r="K5" s="377"/>
      <c r="L5" s="377"/>
      <c r="M5" s="377"/>
      <c r="N5" s="377"/>
      <c r="O5" s="377"/>
      <c r="P5" s="371"/>
      <c r="Q5" s="385"/>
      <c r="R5" s="385"/>
    </row>
    <row r="6" s="366" customFormat="1" ht="14.25" customHeight="1" spans="1:18">
      <c r="A6" s="371"/>
      <c r="B6" s="371"/>
      <c r="C6" s="376"/>
      <c r="D6" s="371"/>
      <c r="E6" s="377"/>
      <c r="F6" s="378"/>
      <c r="G6" s="377"/>
      <c r="H6" s="377"/>
      <c r="I6" s="377"/>
      <c r="J6" s="377"/>
      <c r="K6" s="377"/>
      <c r="L6" s="377"/>
      <c r="M6" s="377"/>
      <c r="N6" s="377"/>
      <c r="O6" s="377"/>
      <c r="P6" s="371"/>
      <c r="Q6" s="385"/>
      <c r="R6" s="385"/>
    </row>
    <row r="7" s="366" customFormat="1" ht="24" customHeight="1" spans="1:18">
      <c r="A7" s="379"/>
      <c r="B7" s="380"/>
      <c r="C7" s="380" t="s">
        <v>104</v>
      </c>
      <c r="D7" s="381">
        <v>0</v>
      </c>
      <c r="E7" s="382"/>
      <c r="F7" s="383"/>
      <c r="G7" s="383"/>
      <c r="H7" s="383"/>
      <c r="I7" s="388"/>
      <c r="J7" s="388"/>
      <c r="K7" s="388"/>
      <c r="L7" s="388"/>
      <c r="M7" s="388"/>
      <c r="N7" s="388"/>
      <c r="O7" s="388"/>
      <c r="P7" s="388"/>
      <c r="Q7" s="391"/>
      <c r="R7" s="391"/>
    </row>
    <row r="8"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topLeftCell="A8" workbookViewId="0">
      <selection activeCell="F10" sqref="F10"/>
    </sheetView>
  </sheetViews>
  <sheetFormatPr defaultColWidth="9" defaultRowHeight="10.8" outlineLevelCol="7"/>
  <cols>
    <col min="1" max="7" width="18.875" style="1" customWidth="1"/>
    <col min="8" max="8" width="22.3333333333333" style="1" customWidth="1"/>
    <col min="9" max="16384" width="9" style="1"/>
  </cols>
  <sheetData>
    <row r="1" s="1" customFormat="1" ht="12" spans="8:8">
      <c r="H1" s="357" t="s">
        <v>611</v>
      </c>
    </row>
    <row r="2" s="1" customFormat="1" ht="28.2" spans="1:8">
      <c r="A2" s="358" t="s">
        <v>612</v>
      </c>
      <c r="B2" s="359"/>
      <c r="C2" s="359"/>
      <c r="D2" s="359"/>
      <c r="E2" s="359"/>
      <c r="F2" s="359"/>
      <c r="G2" s="359"/>
      <c r="H2" s="359"/>
    </row>
    <row r="3" s="1" customFormat="1" ht="20.4" spans="1:8">
      <c r="A3" s="3" t="s">
        <v>613</v>
      </c>
      <c r="B3" s="3"/>
      <c r="C3" s="3"/>
      <c r="D3" s="3"/>
      <c r="E3" s="3"/>
      <c r="F3" s="3"/>
      <c r="G3" s="3"/>
      <c r="H3" s="3"/>
    </row>
    <row r="4" s="356" customFormat="1" ht="20.1" customHeight="1" spans="1:8">
      <c r="A4" s="117" t="s">
        <v>614</v>
      </c>
      <c r="B4" s="117"/>
      <c r="C4" s="117"/>
      <c r="D4" s="117"/>
      <c r="E4" s="78"/>
      <c r="F4" s="78" t="s">
        <v>615</v>
      </c>
      <c r="G4" s="77" t="s">
        <v>616</v>
      </c>
      <c r="H4" s="77"/>
    </row>
    <row r="5" s="1" customFormat="1" ht="26.25" customHeight="1" spans="1:8">
      <c r="A5" s="6" t="s">
        <v>617</v>
      </c>
      <c r="B5" s="11" t="s">
        <v>618</v>
      </c>
      <c r="C5" s="11"/>
      <c r="D5" s="12" t="s">
        <v>106</v>
      </c>
      <c r="E5" s="11"/>
      <c r="F5" s="11"/>
      <c r="G5" s="11"/>
      <c r="H5" s="11"/>
    </row>
    <row r="6" s="1" customFormat="1" ht="15.6" spans="1:8">
      <c r="A6" s="6"/>
      <c r="B6" s="11" t="s">
        <v>619</v>
      </c>
      <c r="C6" s="11"/>
      <c r="D6" s="12" t="s">
        <v>620</v>
      </c>
      <c r="E6" s="11"/>
      <c r="F6" s="11" t="s">
        <v>621</v>
      </c>
      <c r="G6" s="12" t="s">
        <v>622</v>
      </c>
      <c r="H6" s="11"/>
    </row>
    <row r="7" s="1" customFormat="1" ht="15.6" spans="1:8">
      <c r="A7" s="6"/>
      <c r="B7" s="11" t="s">
        <v>623</v>
      </c>
      <c r="C7" s="11"/>
      <c r="D7" s="12" t="s">
        <v>624</v>
      </c>
      <c r="E7" s="11"/>
      <c r="F7" s="11" t="s">
        <v>625</v>
      </c>
      <c r="G7" s="12" t="s">
        <v>624</v>
      </c>
      <c r="H7" s="11"/>
    </row>
    <row r="8" s="1" customFormat="1" ht="386" customHeight="1" spans="1:8">
      <c r="A8" s="6"/>
      <c r="B8" s="11" t="s">
        <v>626</v>
      </c>
      <c r="C8" s="11"/>
      <c r="D8" s="107" t="s">
        <v>627</v>
      </c>
      <c r="E8" s="107"/>
      <c r="F8" s="107"/>
      <c r="G8" s="107"/>
      <c r="H8" s="107"/>
    </row>
    <row r="9" s="1" customFormat="1" ht="15.6" spans="1:8">
      <c r="A9" s="6"/>
      <c r="B9" s="15" t="s">
        <v>628</v>
      </c>
      <c r="C9" s="15"/>
      <c r="D9" s="15"/>
      <c r="E9" s="15"/>
      <c r="F9" s="15"/>
      <c r="G9" s="15"/>
      <c r="H9" s="15"/>
    </row>
    <row r="10" s="1" customFormat="1" ht="15.6" spans="1:8">
      <c r="A10" s="6"/>
      <c r="B10" s="11" t="s">
        <v>629</v>
      </c>
      <c r="C10" s="11"/>
      <c r="D10" s="11" t="s">
        <v>91</v>
      </c>
      <c r="E10" s="22" t="s">
        <v>92</v>
      </c>
      <c r="F10" s="11" t="s">
        <v>630</v>
      </c>
      <c r="G10" s="11" t="s">
        <v>631</v>
      </c>
      <c r="H10" s="11"/>
    </row>
    <row r="11" s="1" customFormat="1" ht="15.6" spans="1:8">
      <c r="A11" s="6"/>
      <c r="B11" s="82">
        <f>D11+F11+G11</f>
        <v>5487.8</v>
      </c>
      <c r="C11" s="82"/>
      <c r="D11" s="360">
        <v>5364.31</v>
      </c>
      <c r="E11" s="361"/>
      <c r="F11" s="82">
        <v>94</v>
      </c>
      <c r="G11" s="19">
        <v>29.49</v>
      </c>
      <c r="H11" s="11"/>
    </row>
    <row r="12" s="1" customFormat="1" ht="15.6" spans="1:8">
      <c r="A12" s="6"/>
      <c r="B12" s="15" t="s">
        <v>632</v>
      </c>
      <c r="C12" s="15"/>
      <c r="D12" s="15"/>
      <c r="E12" s="15"/>
      <c r="F12" s="15"/>
      <c r="G12" s="15"/>
      <c r="H12" s="15"/>
    </row>
    <row r="13" s="1" customFormat="1" ht="15.6" spans="1:8">
      <c r="A13" s="6"/>
      <c r="B13" s="11" t="s">
        <v>633</v>
      </c>
      <c r="C13" s="11"/>
      <c r="D13" s="11" t="s">
        <v>235</v>
      </c>
      <c r="E13" s="11"/>
      <c r="F13" s="11" t="s">
        <v>236</v>
      </c>
      <c r="G13" s="11"/>
      <c r="H13" s="11"/>
    </row>
    <row r="14" s="1" customFormat="1" ht="15.6" spans="1:8">
      <c r="A14" s="6"/>
      <c r="B14" s="82">
        <f>D14+F14</f>
        <v>5487.8</v>
      </c>
      <c r="C14" s="82"/>
      <c r="D14" s="360">
        <v>4211.2</v>
      </c>
      <c r="E14" s="360"/>
      <c r="F14" s="82">
        <v>1276.6</v>
      </c>
      <c r="G14" s="82"/>
      <c r="H14" s="82"/>
    </row>
    <row r="15" s="1" customFormat="1" ht="15.6" spans="1:8">
      <c r="A15" s="6"/>
      <c r="B15" s="11" t="s">
        <v>634</v>
      </c>
      <c r="C15" s="11"/>
      <c r="D15" s="15" t="s">
        <v>635</v>
      </c>
      <c r="E15" s="15"/>
      <c r="F15" s="15"/>
      <c r="G15" s="15"/>
      <c r="H15" s="15"/>
    </row>
    <row r="16" s="1" customFormat="1" ht="15.6" spans="1:8">
      <c r="A16" s="6"/>
      <c r="B16" s="11" t="s">
        <v>104</v>
      </c>
      <c r="C16" s="11"/>
      <c r="D16" s="11" t="s">
        <v>636</v>
      </c>
      <c r="E16" s="11"/>
      <c r="F16" s="11" t="s">
        <v>637</v>
      </c>
      <c r="G16" s="11"/>
      <c r="H16" s="11" t="s">
        <v>353</v>
      </c>
    </row>
    <row r="17" s="1" customFormat="1" ht="15.6" spans="1:8">
      <c r="A17" s="6"/>
      <c r="B17" s="82">
        <f>D17+H17</f>
        <v>76</v>
      </c>
      <c r="C17" s="82"/>
      <c r="D17" s="82">
        <v>3</v>
      </c>
      <c r="E17" s="82"/>
      <c r="F17" s="19"/>
      <c r="G17" s="11"/>
      <c r="H17" s="82">
        <v>73</v>
      </c>
    </row>
    <row r="18" s="1" customFormat="1" ht="153" customHeight="1" spans="1:8">
      <c r="A18" s="6" t="s">
        <v>638</v>
      </c>
      <c r="B18" s="83" t="s">
        <v>639</v>
      </c>
      <c r="C18" s="83"/>
      <c r="D18" s="83"/>
      <c r="E18" s="83"/>
      <c r="F18" s="83"/>
      <c r="G18" s="83"/>
      <c r="H18" s="83"/>
    </row>
    <row r="19" s="1" customFormat="1" ht="15.6" spans="1:8">
      <c r="A19" s="6" t="s">
        <v>640</v>
      </c>
      <c r="B19" s="15" t="s">
        <v>641</v>
      </c>
      <c r="C19" s="15"/>
      <c r="D19" s="15" t="s">
        <v>642</v>
      </c>
      <c r="E19" s="15" t="s">
        <v>643</v>
      </c>
      <c r="F19" s="15"/>
      <c r="G19" s="15" t="s">
        <v>644</v>
      </c>
      <c r="H19" s="15"/>
    </row>
    <row r="20" s="1" customFormat="1" ht="31" customHeight="1" spans="1:8">
      <c r="A20" s="6"/>
      <c r="B20" s="11" t="s">
        <v>645</v>
      </c>
      <c r="C20" s="11"/>
      <c r="D20" s="11" t="s">
        <v>646</v>
      </c>
      <c r="E20" s="83" t="s">
        <v>647</v>
      </c>
      <c r="F20" s="83"/>
      <c r="G20" s="82" t="s">
        <v>648</v>
      </c>
      <c r="H20" s="82"/>
    </row>
    <row r="21" s="1" customFormat="1" ht="15.6" spans="1:8">
      <c r="A21" s="6"/>
      <c r="B21" s="11"/>
      <c r="C21" s="11"/>
      <c r="D21" s="11" t="s">
        <v>649</v>
      </c>
      <c r="E21" s="362" t="s">
        <v>650</v>
      </c>
      <c r="F21" s="24"/>
      <c r="G21" s="363">
        <v>1</v>
      </c>
      <c r="H21" s="11"/>
    </row>
    <row r="22" s="1" customFormat="1" ht="15.6" spans="1:8">
      <c r="A22" s="6"/>
      <c r="B22" s="11"/>
      <c r="C22" s="11"/>
      <c r="D22" s="11" t="s">
        <v>651</v>
      </c>
      <c r="E22" s="12" t="s">
        <v>652</v>
      </c>
      <c r="F22" s="11"/>
      <c r="G22" s="11" t="s">
        <v>653</v>
      </c>
      <c r="H22" s="11"/>
    </row>
    <row r="23" s="1" customFormat="1" ht="15.6" spans="1:8">
      <c r="A23" s="6"/>
      <c r="B23" s="11"/>
      <c r="C23" s="11"/>
      <c r="D23" s="11" t="s">
        <v>654</v>
      </c>
      <c r="E23" s="362" t="s">
        <v>655</v>
      </c>
      <c r="F23" s="24"/>
      <c r="G23" s="11" t="s">
        <v>656</v>
      </c>
      <c r="H23" s="11"/>
    </row>
    <row r="24" s="1" customFormat="1" ht="15.6" spans="1:8">
      <c r="A24" s="6"/>
      <c r="B24" s="15" t="s">
        <v>641</v>
      </c>
      <c r="C24" s="15"/>
      <c r="D24" s="15" t="s">
        <v>642</v>
      </c>
      <c r="E24" s="15" t="s">
        <v>643</v>
      </c>
      <c r="F24" s="15"/>
      <c r="G24" s="15" t="s">
        <v>644</v>
      </c>
      <c r="H24" s="15"/>
    </row>
    <row r="25" s="1" customFormat="1" ht="15.6" spans="1:8">
      <c r="A25" s="6"/>
      <c r="B25" s="11" t="s">
        <v>657</v>
      </c>
      <c r="C25" s="11"/>
      <c r="D25" s="11" t="s">
        <v>658</v>
      </c>
      <c r="E25" s="83" t="s">
        <v>659</v>
      </c>
      <c r="F25" s="83"/>
      <c r="G25" s="82" t="s">
        <v>648</v>
      </c>
      <c r="H25" s="82"/>
    </row>
    <row r="26" s="1" customFormat="1" ht="15.6" spans="1:8">
      <c r="A26" s="6"/>
      <c r="B26" s="11"/>
      <c r="C26" s="11"/>
      <c r="D26" s="11" t="s">
        <v>660</v>
      </c>
      <c r="E26" s="83" t="s">
        <v>661</v>
      </c>
      <c r="F26" s="83"/>
      <c r="G26" s="11" t="s">
        <v>662</v>
      </c>
      <c r="H26" s="11"/>
    </row>
    <row r="27" s="1" customFormat="1" ht="15.6" spans="1:8">
      <c r="A27" s="6"/>
      <c r="B27" s="11"/>
      <c r="C27" s="11"/>
      <c r="D27" s="11" t="s">
        <v>663</v>
      </c>
      <c r="E27" s="362" t="s">
        <v>664</v>
      </c>
      <c r="F27" s="24"/>
      <c r="G27" s="82" t="s">
        <v>648</v>
      </c>
      <c r="H27" s="82"/>
    </row>
    <row r="28" s="1" customFormat="1" ht="15.6" spans="1:8">
      <c r="A28" s="6"/>
      <c r="B28" s="11"/>
      <c r="C28" s="11"/>
      <c r="D28" s="11" t="s">
        <v>665</v>
      </c>
      <c r="E28" s="12" t="s">
        <v>666</v>
      </c>
      <c r="F28" s="11"/>
      <c r="G28" s="11" t="s">
        <v>662</v>
      </c>
      <c r="H28" s="11"/>
    </row>
    <row r="29" s="1" customFormat="1" ht="15.6" spans="1:8">
      <c r="A29" s="6"/>
      <c r="B29" s="11"/>
      <c r="C29" s="11"/>
      <c r="D29" s="11" t="s">
        <v>667</v>
      </c>
      <c r="E29" s="12" t="s">
        <v>668</v>
      </c>
      <c r="F29" s="11"/>
      <c r="G29" s="363" t="s">
        <v>662</v>
      </c>
      <c r="H29" s="11"/>
    </row>
    <row r="30" s="1" customFormat="1" ht="48.6" spans="1:8">
      <c r="A30" s="6" t="s">
        <v>669</v>
      </c>
      <c r="B30" s="52" t="s">
        <v>670</v>
      </c>
      <c r="C30" s="53"/>
      <c r="D30" s="53"/>
      <c r="E30" s="53"/>
      <c r="F30" s="53"/>
      <c r="G30" s="53"/>
      <c r="H30" s="8"/>
    </row>
    <row r="31" s="1" customFormat="1" ht="60.75" customHeight="1" spans="1:8">
      <c r="A31" s="6" t="s">
        <v>671</v>
      </c>
      <c r="B31" s="364" t="s">
        <v>672</v>
      </c>
      <c r="C31" s="364"/>
      <c r="D31" s="364"/>
      <c r="E31" s="364"/>
      <c r="F31" s="364"/>
      <c r="G31" s="364"/>
      <c r="H31" s="364"/>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topLeftCell="A39" workbookViewId="0">
      <selection activeCell="F17" sqref="F17:I17"/>
    </sheetView>
  </sheetViews>
  <sheetFormatPr defaultColWidth="9" defaultRowHeight="10.8"/>
  <cols>
    <col min="1" max="4" width="13.1666666666667" style="319" customWidth="1"/>
    <col min="5" max="5" width="19.6666666666667" style="319" customWidth="1"/>
    <col min="6" max="8" width="13.1666666666667" style="319" customWidth="1"/>
    <col min="9" max="9" width="15.1666666666667" style="319" customWidth="1"/>
    <col min="10" max="11" width="13.1666666666667" style="319" customWidth="1"/>
    <col min="12" max="12" width="15.3333333333333" style="319" customWidth="1"/>
    <col min="13" max="13" width="3.33333333333333" style="319" customWidth="1"/>
    <col min="14" max="16384" width="9.33333333333333" style="319"/>
  </cols>
  <sheetData>
    <row r="1" ht="30" customHeight="1" spans="12:13">
      <c r="L1" s="355" t="s">
        <v>673</v>
      </c>
      <c r="M1" s="355"/>
    </row>
    <row r="2" s="319" customFormat="1" ht="27" customHeight="1" spans="1:13">
      <c r="A2" s="216" t="s">
        <v>674</v>
      </c>
      <c r="B2" s="216"/>
      <c r="C2" s="216"/>
      <c r="D2" s="216"/>
      <c r="E2" s="216"/>
      <c r="F2" s="216"/>
      <c r="G2" s="216"/>
      <c r="H2" s="216"/>
      <c r="I2" s="216"/>
      <c r="J2" s="216"/>
      <c r="K2" s="216"/>
      <c r="L2" s="216"/>
      <c r="M2" s="216"/>
    </row>
    <row r="3" s="319" customFormat="1" ht="20.25" customHeight="1" spans="1:13">
      <c r="A3" s="217" t="s">
        <v>675</v>
      </c>
      <c r="B3" s="217"/>
      <c r="C3" s="217"/>
      <c r="D3" s="217"/>
      <c r="E3" s="217"/>
      <c r="F3" s="217"/>
      <c r="G3" s="217"/>
      <c r="H3" s="217"/>
      <c r="I3" s="217"/>
      <c r="J3" s="217"/>
      <c r="K3" s="217"/>
      <c r="L3" s="217"/>
      <c r="M3" s="217"/>
    </row>
    <row r="4" s="319" customFormat="1" ht="14.25" customHeight="1" spans="1:13">
      <c r="A4" s="218" t="s">
        <v>676</v>
      </c>
      <c r="B4" s="218"/>
      <c r="C4" s="218"/>
      <c r="D4" s="218"/>
      <c r="E4" s="219"/>
      <c r="F4" s="219"/>
      <c r="G4" s="219"/>
      <c r="H4" s="219"/>
      <c r="I4" s="282" t="s">
        <v>677</v>
      </c>
      <c r="J4" s="282"/>
      <c r="K4" s="282"/>
      <c r="L4" s="282"/>
      <c r="M4" s="219"/>
    </row>
    <row r="5" s="319" customFormat="1" ht="14.25" customHeight="1" spans="1:13">
      <c r="A5" s="321" t="s">
        <v>678</v>
      </c>
      <c r="B5" s="322" t="s">
        <v>379</v>
      </c>
      <c r="C5" s="323"/>
      <c r="D5" s="269" t="s">
        <v>385</v>
      </c>
      <c r="E5" s="296"/>
      <c r="F5" s="296"/>
      <c r="G5" s="296"/>
      <c r="H5" s="296"/>
      <c r="I5" s="296"/>
      <c r="J5" s="296"/>
      <c r="K5" s="296"/>
      <c r="L5" s="296"/>
      <c r="M5" s="296"/>
    </row>
    <row r="6" s="319" customFormat="1" ht="14.25" customHeight="1" spans="1:13">
      <c r="A6" s="321"/>
      <c r="B6" s="322" t="s">
        <v>679</v>
      </c>
      <c r="C6" s="323"/>
      <c r="D6" s="269" t="s">
        <v>680</v>
      </c>
      <c r="E6" s="296"/>
      <c r="F6" s="296"/>
      <c r="G6" s="296"/>
      <c r="H6" s="296"/>
      <c r="I6" s="296"/>
      <c r="J6" s="296"/>
      <c r="K6" s="296"/>
      <c r="L6" s="296"/>
      <c r="M6" s="296"/>
    </row>
    <row r="7" s="319" customFormat="1" ht="14.25" customHeight="1" spans="1:13">
      <c r="A7" s="321"/>
      <c r="B7" s="322" t="s">
        <v>681</v>
      </c>
      <c r="C7" s="323"/>
      <c r="D7" s="324" t="s">
        <v>682</v>
      </c>
      <c r="E7" s="325"/>
      <c r="F7" s="326"/>
      <c r="G7" s="274" t="s">
        <v>683</v>
      </c>
      <c r="H7" s="274"/>
      <c r="I7" s="274"/>
      <c r="J7" s="327" t="s">
        <v>684</v>
      </c>
      <c r="K7" s="274"/>
      <c r="L7" s="274"/>
      <c r="M7" s="274"/>
    </row>
    <row r="8" s="319" customFormat="1" ht="14.25" customHeight="1" spans="1:13">
      <c r="A8" s="321"/>
      <c r="B8" s="322" t="s">
        <v>685</v>
      </c>
      <c r="C8" s="323"/>
      <c r="D8" s="327" t="s">
        <v>686</v>
      </c>
      <c r="E8" s="274"/>
      <c r="F8" s="274"/>
      <c r="G8" s="274" t="s">
        <v>621</v>
      </c>
      <c r="H8" s="274"/>
      <c r="I8" s="274"/>
      <c r="J8" s="327" t="s">
        <v>687</v>
      </c>
      <c r="K8" s="274"/>
      <c r="L8" s="274"/>
      <c r="M8" s="274"/>
    </row>
    <row r="9" s="319" customFormat="1" ht="14.25" customHeight="1" spans="1:13">
      <c r="A9" s="321"/>
      <c r="B9" s="322" t="s">
        <v>619</v>
      </c>
      <c r="C9" s="323"/>
      <c r="D9" s="274" t="s">
        <v>620</v>
      </c>
      <c r="E9" s="274"/>
      <c r="F9" s="274"/>
      <c r="G9" s="274" t="s">
        <v>621</v>
      </c>
      <c r="H9" s="274"/>
      <c r="I9" s="274"/>
      <c r="J9" s="274">
        <v>5234831</v>
      </c>
      <c r="K9" s="274"/>
      <c r="L9" s="274"/>
      <c r="M9" s="274"/>
    </row>
    <row r="10" s="319" customFormat="1" ht="14.25" customHeight="1" spans="1:13">
      <c r="A10" s="321"/>
      <c r="B10" s="322" t="s">
        <v>688</v>
      </c>
      <c r="C10" s="323"/>
      <c r="D10" s="268" t="s">
        <v>689</v>
      </c>
      <c r="E10" s="293"/>
      <c r="F10" s="293"/>
      <c r="G10" s="293"/>
      <c r="H10" s="293"/>
      <c r="I10" s="293"/>
      <c r="J10" s="293"/>
      <c r="K10" s="293"/>
      <c r="L10" s="293"/>
      <c r="M10" s="294"/>
    </row>
    <row r="11" s="319" customFormat="1" ht="63" customHeight="1" spans="1:13">
      <c r="A11" s="321"/>
      <c r="B11" s="322" t="s">
        <v>690</v>
      </c>
      <c r="C11" s="323"/>
      <c r="D11" s="268" t="s">
        <v>691</v>
      </c>
      <c r="E11" s="293"/>
      <c r="F11" s="293"/>
      <c r="G11" s="293"/>
      <c r="H11" s="293"/>
      <c r="I11" s="293"/>
      <c r="J11" s="293"/>
      <c r="K11" s="293"/>
      <c r="L11" s="293"/>
      <c r="M11" s="294"/>
    </row>
    <row r="12" s="319" customFormat="1" ht="36" customHeight="1" spans="1:13">
      <c r="A12" s="321"/>
      <c r="B12" s="322" t="s">
        <v>692</v>
      </c>
      <c r="C12" s="323"/>
      <c r="D12" s="268" t="s">
        <v>693</v>
      </c>
      <c r="E12" s="293"/>
      <c r="F12" s="293"/>
      <c r="G12" s="293"/>
      <c r="H12" s="293"/>
      <c r="I12" s="293"/>
      <c r="J12" s="293"/>
      <c r="K12" s="293"/>
      <c r="L12" s="293"/>
      <c r="M12" s="294"/>
    </row>
    <row r="13" s="319" customFormat="1" ht="14.25" customHeight="1" spans="1:13">
      <c r="A13" s="321" t="s">
        <v>694</v>
      </c>
      <c r="B13" s="328" t="s">
        <v>695</v>
      </c>
      <c r="C13" s="329"/>
      <c r="D13" s="330" t="s">
        <v>696</v>
      </c>
      <c r="E13" s="330"/>
      <c r="F13" s="330" t="s">
        <v>697</v>
      </c>
      <c r="G13" s="330"/>
      <c r="H13" s="330"/>
      <c r="I13" s="330"/>
      <c r="J13" s="330" t="s">
        <v>698</v>
      </c>
      <c r="K13" s="330"/>
      <c r="L13" s="330"/>
      <c r="M13" s="330"/>
    </row>
    <row r="14" s="319" customFormat="1" ht="14.25" customHeight="1" spans="1:13">
      <c r="A14" s="321"/>
      <c r="B14" s="331"/>
      <c r="C14" s="332"/>
      <c r="D14" s="274" t="s">
        <v>699</v>
      </c>
      <c r="E14" s="274"/>
      <c r="F14" s="333"/>
      <c r="G14" s="274"/>
      <c r="H14" s="274"/>
      <c r="I14" s="274"/>
      <c r="J14" s="333"/>
      <c r="K14" s="274"/>
      <c r="L14" s="274"/>
      <c r="M14" s="274"/>
    </row>
    <row r="15" s="319" customFormat="1" ht="14.25" customHeight="1" spans="1:13">
      <c r="A15" s="321"/>
      <c r="B15" s="331"/>
      <c r="C15" s="332"/>
      <c r="D15" s="274" t="s">
        <v>700</v>
      </c>
      <c r="E15" s="274"/>
      <c r="F15" s="333">
        <v>250</v>
      </c>
      <c r="G15" s="274"/>
      <c r="H15" s="274"/>
      <c r="I15" s="274"/>
      <c r="J15" s="333">
        <v>800</v>
      </c>
      <c r="K15" s="274"/>
      <c r="L15" s="274"/>
      <c r="M15" s="274"/>
    </row>
    <row r="16" s="319" customFormat="1" ht="14.25" customHeight="1" spans="1:13">
      <c r="A16" s="321"/>
      <c r="B16" s="331"/>
      <c r="C16" s="332"/>
      <c r="D16" s="274" t="s">
        <v>701</v>
      </c>
      <c r="E16" s="274"/>
      <c r="F16" s="333"/>
      <c r="G16" s="274"/>
      <c r="H16" s="274"/>
      <c r="I16" s="274"/>
      <c r="J16" s="333"/>
      <c r="K16" s="274"/>
      <c r="L16" s="274"/>
      <c r="M16" s="274"/>
    </row>
    <row r="17" s="319" customFormat="1" ht="14.25" customHeight="1" spans="1:13">
      <c r="A17" s="321"/>
      <c r="B17" s="331"/>
      <c r="C17" s="332"/>
      <c r="D17" s="274" t="s">
        <v>702</v>
      </c>
      <c r="E17" s="274"/>
      <c r="F17" s="333"/>
      <c r="G17" s="274"/>
      <c r="H17" s="274"/>
      <c r="I17" s="274"/>
      <c r="J17" s="333"/>
      <c r="K17" s="274"/>
      <c r="L17" s="274"/>
      <c r="M17" s="274"/>
    </row>
    <row r="18" s="319" customFormat="1" ht="14.25" customHeight="1" spans="1:13">
      <c r="A18" s="321"/>
      <c r="B18" s="334"/>
      <c r="C18" s="335"/>
      <c r="D18" s="274" t="s">
        <v>703</v>
      </c>
      <c r="E18" s="274"/>
      <c r="F18" s="333"/>
      <c r="G18" s="274"/>
      <c r="H18" s="274"/>
      <c r="I18" s="274"/>
      <c r="J18" s="333"/>
      <c r="K18" s="274"/>
      <c r="L18" s="274"/>
      <c r="M18" s="274"/>
    </row>
    <row r="19" s="319" customFormat="1" ht="14.25" customHeight="1" spans="1:13">
      <c r="A19" s="321"/>
      <c r="B19" s="328" t="s">
        <v>704</v>
      </c>
      <c r="C19" s="329"/>
      <c r="D19" s="274" t="s">
        <v>696</v>
      </c>
      <c r="E19" s="274"/>
      <c r="F19" s="336" t="s">
        <v>705</v>
      </c>
      <c r="G19" s="336"/>
      <c r="H19" s="336"/>
      <c r="I19" s="336" t="s">
        <v>706</v>
      </c>
      <c r="J19" s="336"/>
      <c r="K19" s="336"/>
      <c r="L19" s="336" t="s">
        <v>707</v>
      </c>
      <c r="M19" s="336"/>
    </row>
    <row r="20" s="319" customFormat="1" ht="14.25" customHeight="1" spans="1:13">
      <c r="A20" s="321"/>
      <c r="B20" s="331"/>
      <c r="C20" s="332"/>
      <c r="D20" s="274" t="s">
        <v>699</v>
      </c>
      <c r="E20" s="274"/>
      <c r="F20" s="274">
        <v>250</v>
      </c>
      <c r="G20" s="274"/>
      <c r="H20" s="274"/>
      <c r="I20" s="274">
        <v>800</v>
      </c>
      <c r="J20" s="274"/>
      <c r="K20" s="274"/>
      <c r="L20" s="296"/>
      <c r="M20" s="296"/>
    </row>
    <row r="21" s="319" customFormat="1" ht="35.25" customHeight="1" spans="1:13">
      <c r="A21" s="321"/>
      <c r="B21" s="331"/>
      <c r="C21" s="332"/>
      <c r="D21" s="296" t="s">
        <v>708</v>
      </c>
      <c r="E21" s="296"/>
      <c r="F21" s="274">
        <v>250</v>
      </c>
      <c r="G21" s="274"/>
      <c r="H21" s="274"/>
      <c r="I21" s="274">
        <v>800</v>
      </c>
      <c r="J21" s="274"/>
      <c r="K21" s="274"/>
      <c r="L21" s="296" t="s">
        <v>709</v>
      </c>
      <c r="M21" s="296"/>
    </row>
    <row r="22" s="319" customFormat="1" ht="14.25" customHeight="1" spans="1:13">
      <c r="A22" s="321"/>
      <c r="B22" s="331"/>
      <c r="C22" s="332"/>
      <c r="D22" s="296"/>
      <c r="E22" s="296"/>
      <c r="F22" s="274"/>
      <c r="G22" s="274"/>
      <c r="H22" s="274"/>
      <c r="I22" s="274"/>
      <c r="J22" s="274"/>
      <c r="K22" s="274"/>
      <c r="L22" s="296"/>
      <c r="M22" s="296"/>
    </row>
    <row r="23" s="319" customFormat="1" ht="14.25" customHeight="1" spans="1:13">
      <c r="A23" s="321"/>
      <c r="B23" s="331"/>
      <c r="C23" s="332"/>
      <c r="D23" s="296"/>
      <c r="E23" s="296"/>
      <c r="F23" s="274"/>
      <c r="G23" s="274"/>
      <c r="H23" s="274"/>
      <c r="I23" s="274"/>
      <c r="J23" s="274"/>
      <c r="K23" s="274"/>
      <c r="L23" s="274"/>
      <c r="M23" s="274"/>
    </row>
    <row r="24" s="319" customFormat="1" ht="14.25" customHeight="1" spans="1:13">
      <c r="A24" s="321"/>
      <c r="B24" s="334"/>
      <c r="C24" s="335"/>
      <c r="D24" s="296"/>
      <c r="E24" s="296"/>
      <c r="F24" s="296"/>
      <c r="G24" s="296"/>
      <c r="H24" s="296"/>
      <c r="I24" s="296"/>
      <c r="J24" s="296"/>
      <c r="K24" s="296"/>
      <c r="L24" s="296"/>
      <c r="M24" s="296"/>
    </row>
    <row r="25" s="319" customFormat="1" ht="63.75" customHeight="1" spans="1:13">
      <c r="A25" s="337" t="s">
        <v>710</v>
      </c>
      <c r="B25" s="337"/>
      <c r="C25" s="337"/>
      <c r="D25" s="268" t="s">
        <v>711</v>
      </c>
      <c r="E25" s="293"/>
      <c r="F25" s="293"/>
      <c r="G25" s="293"/>
      <c r="H25" s="293"/>
      <c r="I25" s="293"/>
      <c r="J25" s="293"/>
      <c r="K25" s="293"/>
      <c r="L25" s="293"/>
      <c r="M25" s="294"/>
    </row>
    <row r="26" s="319" customFormat="1" ht="14.25" customHeight="1" spans="1:13">
      <c r="A26" s="338" t="s">
        <v>712</v>
      </c>
      <c r="B26" s="339"/>
      <c r="C26" s="340" t="s">
        <v>713</v>
      </c>
      <c r="D26" s="340"/>
      <c r="E26" s="340"/>
      <c r="F26" s="340"/>
      <c r="G26" s="340"/>
      <c r="H26" s="330" t="s">
        <v>714</v>
      </c>
      <c r="I26" s="330"/>
      <c r="J26" s="330"/>
      <c r="K26" s="330" t="s">
        <v>715</v>
      </c>
      <c r="L26" s="330"/>
      <c r="M26" s="330"/>
    </row>
    <row r="27" s="320" customFormat="1" ht="21.75" customHeight="1" spans="1:13">
      <c r="A27" s="341"/>
      <c r="B27" s="342"/>
      <c r="C27" s="343" t="s">
        <v>716</v>
      </c>
      <c r="D27" s="344"/>
      <c r="E27" s="344"/>
      <c r="F27" s="344"/>
      <c r="G27" s="345"/>
      <c r="H27" s="327" t="s">
        <v>717</v>
      </c>
      <c r="I27" s="327"/>
      <c r="J27" s="327"/>
      <c r="K27" s="327" t="s">
        <v>718</v>
      </c>
      <c r="L27" s="327"/>
      <c r="M27" s="327"/>
    </row>
    <row r="28" s="319" customFormat="1" ht="21" customHeight="1" spans="1:13">
      <c r="A28" s="341"/>
      <c r="B28" s="342"/>
      <c r="C28" s="346" t="s">
        <v>719</v>
      </c>
      <c r="D28" s="347"/>
      <c r="E28" s="347"/>
      <c r="F28" s="347"/>
      <c r="G28" s="348"/>
      <c r="H28" s="274">
        <v>2022.1</v>
      </c>
      <c r="I28" s="274"/>
      <c r="J28" s="274"/>
      <c r="K28" s="274">
        <v>2022.12</v>
      </c>
      <c r="L28" s="274"/>
      <c r="M28" s="274"/>
    </row>
    <row r="29" s="319" customFormat="1" ht="51.75" customHeight="1" spans="1:13">
      <c r="A29" s="349" t="s">
        <v>720</v>
      </c>
      <c r="B29" s="299" t="s">
        <v>721</v>
      </c>
      <c r="C29" s="269" t="s">
        <v>722</v>
      </c>
      <c r="D29" s="296"/>
      <c r="E29" s="296"/>
      <c r="F29" s="296"/>
      <c r="G29" s="296"/>
      <c r="H29" s="296"/>
      <c r="I29" s="296"/>
      <c r="J29" s="296"/>
      <c r="K29" s="296"/>
      <c r="L29" s="296"/>
      <c r="M29" s="296"/>
    </row>
    <row r="30" s="319" customFormat="1" ht="51.75" customHeight="1" spans="1:13">
      <c r="A30" s="350"/>
      <c r="B30" s="299" t="s">
        <v>723</v>
      </c>
      <c r="C30" s="269" t="s">
        <v>724</v>
      </c>
      <c r="D30" s="296"/>
      <c r="E30" s="296"/>
      <c r="F30" s="296"/>
      <c r="G30" s="296"/>
      <c r="H30" s="296"/>
      <c r="I30" s="296"/>
      <c r="J30" s="296"/>
      <c r="K30" s="296"/>
      <c r="L30" s="296"/>
      <c r="M30" s="296"/>
    </row>
    <row r="31" s="319" customFormat="1" ht="25.5" customHeight="1" spans="1:13">
      <c r="A31" s="350"/>
      <c r="B31" s="351" t="s">
        <v>725</v>
      </c>
      <c r="C31" s="274" t="s">
        <v>641</v>
      </c>
      <c r="D31" s="274"/>
      <c r="E31" s="274" t="s">
        <v>642</v>
      </c>
      <c r="F31" s="274"/>
      <c r="G31" s="274"/>
      <c r="H31" s="274" t="s">
        <v>643</v>
      </c>
      <c r="I31" s="274"/>
      <c r="J31" s="274"/>
      <c r="K31" s="274"/>
      <c r="L31" s="274" t="s">
        <v>644</v>
      </c>
      <c r="M31" s="274"/>
    </row>
    <row r="32" s="319" customFormat="1" ht="42.75" customHeight="1" spans="1:13">
      <c r="A32" s="350"/>
      <c r="B32" s="352"/>
      <c r="C32" s="274" t="s">
        <v>726</v>
      </c>
      <c r="D32" s="274"/>
      <c r="E32" s="274" t="s">
        <v>646</v>
      </c>
      <c r="F32" s="274"/>
      <c r="G32" s="274"/>
      <c r="H32" s="268" t="s">
        <v>727</v>
      </c>
      <c r="I32" s="293"/>
      <c r="J32" s="293"/>
      <c r="K32" s="294"/>
      <c r="L32" s="295" t="s">
        <v>728</v>
      </c>
      <c r="M32" s="294"/>
    </row>
    <row r="33" s="319" customFormat="1" ht="45" customHeight="1" spans="1:13">
      <c r="A33" s="350"/>
      <c r="B33" s="352"/>
      <c r="C33" s="274"/>
      <c r="D33" s="274"/>
      <c r="E33" s="274" t="s">
        <v>649</v>
      </c>
      <c r="F33" s="274"/>
      <c r="G33" s="274"/>
      <c r="H33" s="269" t="s">
        <v>729</v>
      </c>
      <c r="I33" s="296"/>
      <c r="J33" s="296"/>
      <c r="K33" s="296"/>
      <c r="L33" s="269" t="s">
        <v>730</v>
      </c>
      <c r="M33" s="296"/>
    </row>
    <row r="34" s="319" customFormat="1" ht="30.75" customHeight="1" spans="1:13">
      <c r="A34" s="350"/>
      <c r="B34" s="352"/>
      <c r="C34" s="274"/>
      <c r="D34" s="274"/>
      <c r="E34" s="274" t="s">
        <v>651</v>
      </c>
      <c r="F34" s="274"/>
      <c r="G34" s="274"/>
      <c r="H34" s="270" t="s">
        <v>731</v>
      </c>
      <c r="I34" s="297"/>
      <c r="J34" s="297"/>
      <c r="K34" s="298"/>
      <c r="L34" s="299" t="s">
        <v>732</v>
      </c>
      <c r="M34" s="299"/>
    </row>
    <row r="35" s="319" customFormat="1" ht="23.25" customHeight="1" spans="1:13">
      <c r="A35" s="350"/>
      <c r="B35" s="352"/>
      <c r="C35" s="274"/>
      <c r="D35" s="274"/>
      <c r="E35" s="328" t="s">
        <v>654</v>
      </c>
      <c r="F35" s="353"/>
      <c r="G35" s="329"/>
      <c r="H35" s="272" t="s">
        <v>733</v>
      </c>
      <c r="I35" s="300"/>
      <c r="J35" s="300"/>
      <c r="K35" s="301"/>
      <c r="L35" s="302" t="s">
        <v>734</v>
      </c>
      <c r="M35" s="303"/>
    </row>
    <row r="36" s="319" customFormat="1" ht="2.25" customHeight="1" spans="1:13">
      <c r="A36" s="350"/>
      <c r="B36" s="352"/>
      <c r="C36" s="274"/>
      <c r="D36" s="274"/>
      <c r="E36" s="334"/>
      <c r="F36" s="354"/>
      <c r="G36" s="335"/>
      <c r="H36" s="273"/>
      <c r="I36" s="304"/>
      <c r="J36" s="304"/>
      <c r="K36" s="305"/>
      <c r="L36" s="306"/>
      <c r="M36" s="307"/>
    </row>
    <row r="37" s="319" customFormat="1" ht="23.25" customHeight="1" spans="1:13">
      <c r="A37" s="350"/>
      <c r="B37" s="352"/>
      <c r="C37" s="274" t="s">
        <v>641</v>
      </c>
      <c r="D37" s="274"/>
      <c r="E37" s="274" t="s">
        <v>642</v>
      </c>
      <c r="F37" s="274"/>
      <c r="G37" s="274"/>
      <c r="H37" s="274" t="s">
        <v>643</v>
      </c>
      <c r="I37" s="274"/>
      <c r="J37" s="274"/>
      <c r="K37" s="274"/>
      <c r="L37" s="274" t="s">
        <v>644</v>
      </c>
      <c r="M37" s="274"/>
    </row>
    <row r="38" s="319" customFormat="1" ht="44.25" customHeight="1" spans="1:13">
      <c r="A38" s="350"/>
      <c r="B38" s="352"/>
      <c r="C38" s="274" t="s">
        <v>726</v>
      </c>
      <c r="D38" s="274"/>
      <c r="E38" s="274" t="s">
        <v>658</v>
      </c>
      <c r="F38" s="274"/>
      <c r="G38" s="274"/>
      <c r="H38" s="268" t="s">
        <v>735</v>
      </c>
      <c r="I38" s="293"/>
      <c r="J38" s="293"/>
      <c r="K38" s="294"/>
      <c r="L38" s="268" t="s">
        <v>736</v>
      </c>
      <c r="M38" s="293"/>
    </row>
    <row r="39" s="319" customFormat="1" ht="23.25" customHeight="1" spans="1:13">
      <c r="A39" s="350"/>
      <c r="B39" s="352"/>
      <c r="C39" s="274"/>
      <c r="D39" s="274"/>
      <c r="E39" s="274" t="s">
        <v>660</v>
      </c>
      <c r="F39" s="274"/>
      <c r="G39" s="274"/>
      <c r="H39" s="268" t="s">
        <v>737</v>
      </c>
      <c r="I39" s="293"/>
      <c r="J39" s="293"/>
      <c r="K39" s="294"/>
      <c r="L39" s="268" t="s">
        <v>730</v>
      </c>
      <c r="M39" s="293"/>
    </row>
    <row r="40" s="319" customFormat="1" ht="23.25" customHeight="1" spans="1:13">
      <c r="A40" s="350"/>
      <c r="B40" s="352"/>
      <c r="C40" s="274"/>
      <c r="D40" s="274"/>
      <c r="E40" s="274" t="s">
        <v>663</v>
      </c>
      <c r="F40" s="274"/>
      <c r="G40" s="274"/>
      <c r="H40" s="269" t="s">
        <v>738</v>
      </c>
      <c r="I40" s="296"/>
      <c r="J40" s="296"/>
      <c r="K40" s="296"/>
      <c r="L40" s="268" t="s">
        <v>739</v>
      </c>
      <c r="M40" s="293"/>
    </row>
    <row r="41" s="319" customFormat="1" ht="23.25" customHeight="1" spans="1:13">
      <c r="A41" s="350"/>
      <c r="B41" s="352"/>
      <c r="C41" s="274"/>
      <c r="D41" s="274"/>
      <c r="E41" s="274" t="s">
        <v>665</v>
      </c>
      <c r="F41" s="274"/>
      <c r="G41" s="274"/>
      <c r="H41" s="269" t="s">
        <v>740</v>
      </c>
      <c r="I41" s="296"/>
      <c r="J41" s="296"/>
      <c r="K41" s="296"/>
      <c r="L41" s="268" t="s">
        <v>741</v>
      </c>
      <c r="M41" s="293"/>
    </row>
    <row r="42" s="319" customFormat="1" ht="32.25" customHeight="1" spans="1:13">
      <c r="A42" s="350"/>
      <c r="B42" s="352"/>
      <c r="C42" s="274"/>
      <c r="D42" s="274"/>
      <c r="E42" s="328" t="s">
        <v>667</v>
      </c>
      <c r="F42" s="353"/>
      <c r="G42" s="329"/>
      <c r="H42" s="275" t="s">
        <v>742</v>
      </c>
      <c r="I42" s="310"/>
      <c r="J42" s="310"/>
      <c r="K42" s="311"/>
      <c r="L42" s="275" t="s">
        <v>739</v>
      </c>
      <c r="M42" s="310"/>
    </row>
    <row r="43" s="319" customFormat="1" ht="18" customHeight="1" spans="1:13">
      <c r="A43" s="350"/>
      <c r="B43" s="352"/>
      <c r="C43" s="274"/>
      <c r="D43" s="274"/>
      <c r="E43" s="334"/>
      <c r="F43" s="354"/>
      <c r="G43" s="335"/>
      <c r="H43" s="276"/>
      <c r="I43" s="314"/>
      <c r="J43" s="314"/>
      <c r="K43" s="315"/>
      <c r="L43" s="276"/>
      <c r="M43" s="314"/>
    </row>
    <row r="44" s="319" customFormat="1" ht="33.75" customHeight="1" spans="1:13">
      <c r="A44" s="245" t="s">
        <v>743</v>
      </c>
      <c r="B44" s="245"/>
      <c r="C44" s="245"/>
      <c r="D44" s="277" t="s">
        <v>744</v>
      </c>
      <c r="E44" s="278"/>
      <c r="F44" s="278"/>
      <c r="G44" s="278"/>
      <c r="H44" s="278"/>
      <c r="I44" s="278"/>
      <c r="J44" s="278"/>
      <c r="K44" s="278"/>
      <c r="L44" s="278"/>
      <c r="M44" s="222"/>
    </row>
    <row r="45" s="319" customFormat="1" ht="66.75" customHeight="1" spans="1:13">
      <c r="A45" s="279" t="s">
        <v>745</v>
      </c>
      <c r="B45" s="279"/>
      <c r="C45" s="279"/>
      <c r="D45" s="280" t="s">
        <v>746</v>
      </c>
      <c r="E45" s="281"/>
      <c r="F45" s="281"/>
      <c r="G45" s="281"/>
      <c r="H45" s="281"/>
      <c r="I45" s="281"/>
      <c r="J45" s="281"/>
      <c r="K45" s="281"/>
      <c r="L45" s="281"/>
      <c r="M45" s="318"/>
    </row>
    <row r="46" s="163" customFormat="1" ht="15.6" spans="1:13">
      <c r="A46" s="319"/>
      <c r="B46" s="319"/>
      <c r="C46" s="319"/>
      <c r="D46" s="319"/>
      <c r="E46" s="319"/>
      <c r="F46" s="319"/>
      <c r="G46" s="319"/>
      <c r="H46" s="319"/>
      <c r="I46" s="319"/>
      <c r="J46" s="319"/>
      <c r="K46" s="319"/>
      <c r="L46" s="319"/>
      <c r="M46" s="319"/>
    </row>
    <row r="47" s="163" customFormat="1" ht="15.6" spans="1:13">
      <c r="A47" s="319"/>
      <c r="B47" s="319"/>
      <c r="C47" s="319"/>
      <c r="D47" s="319"/>
      <c r="E47" s="319"/>
      <c r="F47" s="319"/>
      <c r="G47" s="319"/>
      <c r="H47" s="319"/>
      <c r="I47" s="319"/>
      <c r="J47" s="319"/>
      <c r="K47" s="319"/>
      <c r="L47" s="319"/>
      <c r="M47" s="319"/>
    </row>
    <row r="48" s="163" customFormat="1" ht="15.6" spans="1:13">
      <c r="A48" s="319"/>
      <c r="B48" s="319"/>
      <c r="C48" s="319"/>
      <c r="D48" s="319"/>
      <c r="E48" s="319"/>
      <c r="F48" s="319"/>
      <c r="G48" s="319"/>
      <c r="H48" s="319"/>
      <c r="I48" s="319"/>
      <c r="J48" s="319"/>
      <c r="K48" s="319"/>
      <c r="L48" s="319"/>
      <c r="M48" s="319"/>
    </row>
    <row r="49" s="166" customFormat="1" ht="15.6" spans="1:13">
      <c r="A49" s="319"/>
      <c r="B49" s="319"/>
      <c r="C49" s="319"/>
      <c r="D49" s="319"/>
      <c r="E49" s="319"/>
      <c r="F49" s="319"/>
      <c r="G49" s="319"/>
      <c r="H49" s="319"/>
      <c r="I49" s="319"/>
      <c r="J49" s="319"/>
      <c r="K49" s="319"/>
      <c r="L49" s="319"/>
      <c r="M49" s="319"/>
    </row>
    <row r="50" s="162" customFormat="1" ht="15.6" spans="1:13">
      <c r="A50" s="319"/>
      <c r="B50" s="319"/>
      <c r="C50" s="319"/>
      <c r="D50" s="319"/>
      <c r="E50" s="319"/>
      <c r="F50" s="319"/>
      <c r="G50" s="319"/>
      <c r="H50" s="319"/>
      <c r="I50" s="319"/>
      <c r="J50" s="319"/>
      <c r="K50" s="319"/>
      <c r="L50" s="319"/>
      <c r="M50" s="319"/>
    </row>
    <row r="51" s="166" customFormat="1" ht="15.6" spans="1:13">
      <c r="A51" s="319"/>
      <c r="B51" s="319"/>
      <c r="C51" s="319"/>
      <c r="D51" s="319"/>
      <c r="E51" s="319"/>
      <c r="F51" s="319"/>
      <c r="G51" s="319"/>
      <c r="H51" s="319"/>
      <c r="I51" s="319"/>
      <c r="J51" s="319"/>
      <c r="K51" s="319"/>
      <c r="L51" s="319"/>
      <c r="M51" s="319"/>
    </row>
    <row r="52" s="166" customFormat="1" ht="15.6" spans="1:13">
      <c r="A52" s="319"/>
      <c r="B52" s="319"/>
      <c r="C52" s="319"/>
      <c r="D52" s="319"/>
      <c r="E52" s="319"/>
      <c r="F52" s="319"/>
      <c r="G52" s="319"/>
      <c r="H52" s="319"/>
      <c r="I52" s="319"/>
      <c r="J52" s="319"/>
      <c r="K52" s="319"/>
      <c r="L52" s="319"/>
      <c r="M52" s="319"/>
    </row>
    <row r="53" s="166" customFormat="1" ht="15.6" spans="1:13">
      <c r="A53" s="319"/>
      <c r="B53" s="319"/>
      <c r="C53" s="319"/>
      <c r="D53" s="319"/>
      <c r="E53" s="319"/>
      <c r="F53" s="319"/>
      <c r="G53" s="319"/>
      <c r="H53" s="319"/>
      <c r="I53" s="319"/>
      <c r="J53" s="319"/>
      <c r="K53" s="319"/>
      <c r="L53" s="319"/>
      <c r="M53" s="319"/>
    </row>
    <row r="54" s="166" customFormat="1" ht="15.6" spans="1:13">
      <c r="A54" s="319"/>
      <c r="B54" s="319"/>
      <c r="C54" s="319"/>
      <c r="D54" s="319"/>
      <c r="E54" s="319"/>
      <c r="F54" s="319"/>
      <c r="G54" s="319"/>
      <c r="H54" s="319"/>
      <c r="I54" s="319"/>
      <c r="J54" s="319"/>
      <c r="K54" s="319"/>
      <c r="L54" s="319"/>
      <c r="M54" s="319"/>
    </row>
    <row r="55" s="166" customFormat="1" ht="15.6" spans="1:13">
      <c r="A55" s="319"/>
      <c r="B55" s="319"/>
      <c r="C55" s="319"/>
      <c r="D55" s="319"/>
      <c r="E55" s="319"/>
      <c r="F55" s="319"/>
      <c r="G55" s="319"/>
      <c r="H55" s="319"/>
      <c r="I55" s="319"/>
      <c r="J55" s="319"/>
      <c r="K55" s="319"/>
      <c r="L55" s="319"/>
      <c r="M55" s="319"/>
    </row>
    <row r="56" s="166" customFormat="1" ht="15.6" spans="1:13">
      <c r="A56" s="319"/>
      <c r="B56" s="319"/>
      <c r="C56" s="319"/>
      <c r="D56" s="319"/>
      <c r="E56" s="319"/>
      <c r="F56" s="319"/>
      <c r="G56" s="319"/>
      <c r="H56" s="319"/>
      <c r="I56" s="319"/>
      <c r="J56" s="319"/>
      <c r="K56" s="319"/>
      <c r="L56" s="319"/>
      <c r="M56" s="319"/>
    </row>
    <row r="57" s="166" customFormat="1" ht="15.6" spans="1:13">
      <c r="A57" s="319"/>
      <c r="B57" s="319"/>
      <c r="C57" s="319"/>
      <c r="D57" s="319"/>
      <c r="E57" s="319"/>
      <c r="F57" s="319"/>
      <c r="G57" s="319"/>
      <c r="H57" s="319"/>
      <c r="I57" s="319"/>
      <c r="J57" s="319"/>
      <c r="K57" s="319"/>
      <c r="L57" s="319"/>
      <c r="M57" s="319"/>
    </row>
    <row r="58" s="166" customFormat="1" ht="15.6" spans="1:13">
      <c r="A58" s="319"/>
      <c r="B58" s="319"/>
      <c r="C58" s="319"/>
      <c r="D58" s="319"/>
      <c r="E58" s="319"/>
      <c r="F58" s="319"/>
      <c r="G58" s="319"/>
      <c r="H58" s="319"/>
      <c r="I58" s="319"/>
      <c r="J58" s="319"/>
      <c r="K58" s="319"/>
      <c r="L58" s="319"/>
      <c r="M58" s="319"/>
    </row>
    <row r="59" s="166" customFormat="1" ht="15.6" spans="1:13">
      <c r="A59" s="319"/>
      <c r="B59" s="319"/>
      <c r="C59" s="319"/>
      <c r="D59" s="319"/>
      <c r="E59" s="319"/>
      <c r="F59" s="319"/>
      <c r="G59" s="319"/>
      <c r="H59" s="319"/>
      <c r="I59" s="319"/>
      <c r="J59" s="319"/>
      <c r="K59" s="319"/>
      <c r="L59" s="319"/>
      <c r="M59" s="319"/>
    </row>
  </sheetData>
  <mergeCells count="126">
    <mergeCell ref="L1:M1"/>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E39:G39"/>
    <mergeCell ref="H39:K39"/>
    <mergeCell ref="E40:G40"/>
    <mergeCell ref="H40:K40"/>
    <mergeCell ref="E41:G41"/>
    <mergeCell ref="H41:K41"/>
    <mergeCell ref="A44:C44"/>
    <mergeCell ref="D44:M44"/>
    <mergeCell ref="A45:C45"/>
    <mergeCell ref="D45:M45"/>
    <mergeCell ref="A5:A12"/>
    <mergeCell ref="A13:A24"/>
    <mergeCell ref="A29:A43"/>
    <mergeCell ref="B31:B43"/>
    <mergeCell ref="B13:C18"/>
    <mergeCell ref="B19:C24"/>
    <mergeCell ref="A26:B28"/>
    <mergeCell ref="C32:D36"/>
    <mergeCell ref="E35:G36"/>
    <mergeCell ref="H35:K36"/>
    <mergeCell ref="L35:M36"/>
    <mergeCell ref="C38:D43"/>
    <mergeCell ref="E42:G43"/>
    <mergeCell ref="H42:K43"/>
    <mergeCell ref="L42:M43"/>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I19" sqref="I19:K19"/>
    </sheetView>
  </sheetViews>
  <sheetFormatPr defaultColWidth="9" defaultRowHeight="10.8"/>
  <cols>
    <col min="1" max="4" width="13.1666666666667" customWidth="1"/>
    <col min="5" max="5" width="19.6666666666667" customWidth="1"/>
    <col min="6" max="8" width="13.1666666666667" customWidth="1"/>
    <col min="9" max="9" width="15.1666666666667" customWidth="1"/>
    <col min="10" max="11" width="13.1666666666667" customWidth="1"/>
    <col min="12" max="12" width="15.3333333333333" customWidth="1"/>
    <col min="13" max="13" width="13.1666666666667" customWidth="1"/>
    <col min="14" max="16384" width="9.33333333333333"/>
  </cols>
  <sheetData>
    <row r="1" customFormat="1" ht="28" customHeight="1" spans="13:13">
      <c r="M1" t="s">
        <v>673</v>
      </c>
    </row>
    <row r="2" customFormat="1" ht="28" customHeight="1" spans="1:13">
      <c r="A2" s="216" t="s">
        <v>674</v>
      </c>
      <c r="B2" s="216"/>
      <c r="C2" s="216"/>
      <c r="D2" s="216"/>
      <c r="E2" s="216"/>
      <c r="F2" s="216"/>
      <c r="G2" s="216"/>
      <c r="H2" s="216"/>
      <c r="I2" s="216"/>
      <c r="J2" s="216"/>
      <c r="K2" s="216"/>
      <c r="L2" s="216"/>
      <c r="M2" s="216"/>
    </row>
    <row r="3" customFormat="1" ht="20.25" customHeight="1" spans="1:13">
      <c r="A3" s="217" t="s">
        <v>675</v>
      </c>
      <c r="B3" s="217"/>
      <c r="C3" s="217"/>
      <c r="D3" s="217"/>
      <c r="E3" s="217"/>
      <c r="F3" s="217"/>
      <c r="G3" s="217"/>
      <c r="H3" s="217"/>
      <c r="I3" s="217"/>
      <c r="J3" s="217"/>
      <c r="K3" s="217"/>
      <c r="L3" s="217"/>
      <c r="M3" s="217"/>
    </row>
    <row r="4" customFormat="1" ht="14.25" customHeight="1" spans="1:13">
      <c r="A4" s="218" t="s">
        <v>676</v>
      </c>
      <c r="B4" s="218"/>
      <c r="C4" s="218"/>
      <c r="D4" s="218"/>
      <c r="E4" s="219"/>
      <c r="F4" s="219"/>
      <c r="G4" s="219"/>
      <c r="H4" s="219"/>
      <c r="I4" s="282" t="s">
        <v>677</v>
      </c>
      <c r="J4" s="282"/>
      <c r="K4" s="282"/>
      <c r="L4" s="282"/>
      <c r="M4" s="219"/>
    </row>
    <row r="5" s="1" customFormat="1" ht="14.25" customHeight="1" spans="1:13">
      <c r="A5" s="220" t="s">
        <v>678</v>
      </c>
      <c r="B5" s="221" t="s">
        <v>379</v>
      </c>
      <c r="C5" s="222"/>
      <c r="D5" s="223" t="s">
        <v>384</v>
      </c>
      <c r="E5" s="224"/>
      <c r="F5" s="224"/>
      <c r="G5" s="224"/>
      <c r="H5" s="224"/>
      <c r="I5" s="224"/>
      <c r="J5" s="224"/>
      <c r="K5" s="224"/>
      <c r="L5" s="224"/>
      <c r="M5" s="224"/>
    </row>
    <row r="6" s="1" customFormat="1" ht="14.25" customHeight="1" spans="1:13">
      <c r="A6" s="220"/>
      <c r="B6" s="221" t="s">
        <v>679</v>
      </c>
      <c r="C6" s="222"/>
      <c r="D6" s="223" t="s">
        <v>680</v>
      </c>
      <c r="E6" s="224"/>
      <c r="F6" s="224"/>
      <c r="G6" s="224"/>
      <c r="H6" s="224"/>
      <c r="I6" s="224"/>
      <c r="J6" s="224"/>
      <c r="K6" s="224"/>
      <c r="L6" s="224"/>
      <c r="M6" s="224"/>
    </row>
    <row r="7" s="1" customFormat="1" ht="14.25" customHeight="1" spans="1:13">
      <c r="A7" s="220"/>
      <c r="B7" s="221" t="s">
        <v>681</v>
      </c>
      <c r="C7" s="222"/>
      <c r="D7" s="225" t="s">
        <v>682</v>
      </c>
      <c r="E7" s="226"/>
      <c r="F7" s="227"/>
      <c r="G7" s="228" t="s">
        <v>683</v>
      </c>
      <c r="H7" s="228"/>
      <c r="I7" s="228"/>
      <c r="J7" s="229" t="s">
        <v>684</v>
      </c>
      <c r="K7" s="228"/>
      <c r="L7" s="228"/>
      <c r="M7" s="228"/>
    </row>
    <row r="8" s="1" customFormat="1" ht="14.25" customHeight="1" spans="1:13">
      <c r="A8" s="220"/>
      <c r="B8" s="221" t="s">
        <v>685</v>
      </c>
      <c r="C8" s="222"/>
      <c r="D8" s="229" t="s">
        <v>747</v>
      </c>
      <c r="E8" s="228"/>
      <c r="F8" s="228"/>
      <c r="G8" s="228" t="s">
        <v>621</v>
      </c>
      <c r="H8" s="228"/>
      <c r="I8" s="228"/>
      <c r="J8" s="229" t="s">
        <v>687</v>
      </c>
      <c r="K8" s="228"/>
      <c r="L8" s="228"/>
      <c r="M8" s="228"/>
    </row>
    <row r="9" customFormat="1" ht="14.25" customHeight="1" spans="1:13">
      <c r="A9" s="220"/>
      <c r="B9" s="230" t="s">
        <v>619</v>
      </c>
      <c r="C9" s="231"/>
      <c r="D9" s="232" t="s">
        <v>620</v>
      </c>
      <c r="E9" s="232"/>
      <c r="F9" s="232"/>
      <c r="G9" s="232" t="s">
        <v>621</v>
      </c>
      <c r="H9" s="232"/>
      <c r="I9" s="232"/>
      <c r="J9" s="232">
        <v>5234831</v>
      </c>
      <c r="K9" s="232"/>
      <c r="L9" s="232"/>
      <c r="M9" s="232"/>
    </row>
    <row r="10" s="1" customFormat="1" ht="14.25" customHeight="1" spans="1:13">
      <c r="A10" s="220"/>
      <c r="B10" s="221" t="s">
        <v>688</v>
      </c>
      <c r="C10" s="222"/>
      <c r="D10" s="233" t="s">
        <v>748</v>
      </c>
      <c r="E10" s="234"/>
      <c r="F10" s="234"/>
      <c r="G10" s="234"/>
      <c r="H10" s="234"/>
      <c r="I10" s="234"/>
      <c r="J10" s="234"/>
      <c r="K10" s="234"/>
      <c r="L10" s="234"/>
      <c r="M10" s="283"/>
    </row>
    <row r="11" s="1" customFormat="1" ht="133.5" customHeight="1" spans="1:13">
      <c r="A11" s="220"/>
      <c r="B11" s="221" t="s">
        <v>690</v>
      </c>
      <c r="C11" s="222"/>
      <c r="D11" s="229" t="s">
        <v>749</v>
      </c>
      <c r="E11" s="228"/>
      <c r="F11" s="228"/>
      <c r="G11" s="228"/>
      <c r="H11" s="228"/>
      <c r="I11" s="228"/>
      <c r="J11" s="228"/>
      <c r="K11" s="228"/>
      <c r="L11" s="228"/>
      <c r="M11" s="228"/>
    </row>
    <row r="12" s="1" customFormat="1" ht="14.25" customHeight="1" spans="1:13">
      <c r="A12" s="220"/>
      <c r="B12" s="221" t="s">
        <v>692</v>
      </c>
      <c r="C12" s="222"/>
      <c r="D12" s="229" t="s">
        <v>750</v>
      </c>
      <c r="E12" s="228"/>
      <c r="F12" s="228"/>
      <c r="G12" s="228"/>
      <c r="H12" s="228"/>
      <c r="I12" s="228"/>
      <c r="J12" s="228"/>
      <c r="K12" s="228"/>
      <c r="L12" s="228"/>
      <c r="M12" s="228"/>
    </row>
    <row r="13" customFormat="1" ht="14.25" customHeight="1" spans="1:13">
      <c r="A13" s="220" t="s">
        <v>694</v>
      </c>
      <c r="B13" s="235" t="s">
        <v>695</v>
      </c>
      <c r="C13" s="236"/>
      <c r="D13" s="237" t="s">
        <v>696</v>
      </c>
      <c r="E13" s="237"/>
      <c r="F13" s="237" t="s">
        <v>697</v>
      </c>
      <c r="G13" s="237"/>
      <c r="H13" s="237"/>
      <c r="I13" s="237"/>
      <c r="J13" s="237" t="s">
        <v>698</v>
      </c>
      <c r="K13" s="237"/>
      <c r="L13" s="237"/>
      <c r="M13" s="237"/>
    </row>
    <row r="14" s="1" customFormat="1" ht="14.25" customHeight="1" spans="1:13">
      <c r="A14" s="220"/>
      <c r="B14" s="238"/>
      <c r="C14" s="239"/>
      <c r="D14" s="228" t="s">
        <v>699</v>
      </c>
      <c r="E14" s="228"/>
      <c r="F14" s="240"/>
      <c r="G14" s="228"/>
      <c r="H14" s="228"/>
      <c r="I14" s="228"/>
      <c r="J14" s="240"/>
      <c r="K14" s="228"/>
      <c r="L14" s="228"/>
      <c r="M14" s="228"/>
    </row>
    <row r="15" s="1" customFormat="1" ht="14.25" customHeight="1" spans="1:13">
      <c r="A15" s="220"/>
      <c r="B15" s="238"/>
      <c r="C15" s="239"/>
      <c r="D15" s="228" t="s">
        <v>700</v>
      </c>
      <c r="E15" s="228"/>
      <c r="F15" s="240">
        <v>50</v>
      </c>
      <c r="G15" s="228"/>
      <c r="H15" s="228"/>
      <c r="I15" s="228"/>
      <c r="J15" s="240">
        <v>50</v>
      </c>
      <c r="K15" s="228"/>
      <c r="L15" s="228"/>
      <c r="M15" s="228"/>
    </row>
    <row r="16" s="1" customFormat="1" ht="14.25" customHeight="1" spans="1:13">
      <c r="A16" s="220"/>
      <c r="B16" s="238"/>
      <c r="C16" s="239"/>
      <c r="D16" s="228" t="s">
        <v>701</v>
      </c>
      <c r="E16" s="228"/>
      <c r="F16" s="240"/>
      <c r="G16" s="228"/>
      <c r="H16" s="228"/>
      <c r="I16" s="228"/>
      <c r="J16" s="240"/>
      <c r="K16" s="228"/>
      <c r="L16" s="228"/>
      <c r="M16" s="228"/>
    </row>
    <row r="17" s="1" customFormat="1" ht="14.25" customHeight="1" spans="1:13">
      <c r="A17" s="220"/>
      <c r="B17" s="238"/>
      <c r="C17" s="239"/>
      <c r="D17" s="228" t="s">
        <v>702</v>
      </c>
      <c r="E17" s="228"/>
      <c r="F17" s="240"/>
      <c r="G17" s="228"/>
      <c r="H17" s="228"/>
      <c r="I17" s="228"/>
      <c r="J17" s="240"/>
      <c r="K17" s="228"/>
      <c r="L17" s="228"/>
      <c r="M17" s="228"/>
    </row>
    <row r="18" s="1" customFormat="1" ht="14.25" customHeight="1" spans="1:13">
      <c r="A18" s="220"/>
      <c r="B18" s="241"/>
      <c r="C18" s="242"/>
      <c r="D18" s="228" t="s">
        <v>703</v>
      </c>
      <c r="E18" s="228"/>
      <c r="F18" s="240"/>
      <c r="G18" s="228"/>
      <c r="H18" s="228"/>
      <c r="I18" s="228"/>
      <c r="J18" s="240"/>
      <c r="K18" s="228"/>
      <c r="L18" s="228"/>
      <c r="M18" s="228"/>
    </row>
    <row r="19" customFormat="1" ht="14.25" customHeight="1" spans="1:13">
      <c r="A19" s="220"/>
      <c r="B19" s="235" t="s">
        <v>704</v>
      </c>
      <c r="C19" s="236"/>
      <c r="D19" s="232" t="s">
        <v>696</v>
      </c>
      <c r="E19" s="232"/>
      <c r="F19" s="243" t="s">
        <v>705</v>
      </c>
      <c r="G19" s="243"/>
      <c r="H19" s="243"/>
      <c r="I19" s="243" t="s">
        <v>706</v>
      </c>
      <c r="J19" s="243"/>
      <c r="K19" s="243"/>
      <c r="L19" s="243" t="s">
        <v>707</v>
      </c>
      <c r="M19" s="243"/>
    </row>
    <row r="20" customFormat="1" ht="14.25" customHeight="1" spans="1:13">
      <c r="A20" s="220"/>
      <c r="B20" s="238"/>
      <c r="C20" s="239"/>
      <c r="D20" s="232" t="s">
        <v>699</v>
      </c>
      <c r="E20" s="232"/>
      <c r="F20" s="232">
        <v>50</v>
      </c>
      <c r="G20" s="232"/>
      <c r="H20" s="232"/>
      <c r="I20" s="232">
        <v>50</v>
      </c>
      <c r="J20" s="232"/>
      <c r="K20" s="232"/>
      <c r="L20" s="244"/>
      <c r="M20" s="244"/>
    </row>
    <row r="21" customFormat="1" ht="14.25" customHeight="1" spans="1:13">
      <c r="A21" s="220"/>
      <c r="B21" s="238"/>
      <c r="C21" s="239"/>
      <c r="D21" s="244" t="s">
        <v>751</v>
      </c>
      <c r="E21" s="244"/>
      <c r="F21" s="232">
        <v>20</v>
      </c>
      <c r="G21" s="232"/>
      <c r="H21" s="232"/>
      <c r="I21" s="232">
        <v>20</v>
      </c>
      <c r="J21" s="232"/>
      <c r="K21" s="232"/>
      <c r="L21" s="244"/>
      <c r="M21" s="244"/>
    </row>
    <row r="22" customFormat="1" ht="14.25" customHeight="1" spans="1:13">
      <c r="A22" s="220"/>
      <c r="B22" s="238"/>
      <c r="C22" s="239"/>
      <c r="D22" s="244" t="s">
        <v>752</v>
      </c>
      <c r="E22" s="244"/>
      <c r="F22" s="232">
        <v>20</v>
      </c>
      <c r="G22" s="232"/>
      <c r="H22" s="232"/>
      <c r="I22" s="232">
        <v>20</v>
      </c>
      <c r="J22" s="232"/>
      <c r="K22" s="232"/>
      <c r="L22" s="244"/>
      <c r="M22" s="244"/>
    </row>
    <row r="23" customFormat="1" ht="14.25" customHeight="1" spans="1:13">
      <c r="A23" s="220"/>
      <c r="B23" s="238"/>
      <c r="C23" s="239"/>
      <c r="D23" s="244" t="s">
        <v>753</v>
      </c>
      <c r="E23" s="244"/>
      <c r="F23" s="232">
        <v>10</v>
      </c>
      <c r="G23" s="232"/>
      <c r="H23" s="232"/>
      <c r="I23" s="232">
        <v>10</v>
      </c>
      <c r="J23" s="232"/>
      <c r="K23" s="232"/>
      <c r="L23" s="232"/>
      <c r="M23" s="232"/>
    </row>
    <row r="24" customFormat="1" ht="14.25" customHeight="1" spans="1:13">
      <c r="A24" s="220"/>
      <c r="B24" s="241"/>
      <c r="C24" s="242"/>
      <c r="D24" s="244"/>
      <c r="E24" s="244"/>
      <c r="F24" s="244"/>
      <c r="G24" s="244"/>
      <c r="H24" s="244"/>
      <c r="I24" s="244"/>
      <c r="J24" s="244"/>
      <c r="K24" s="244"/>
      <c r="L24" s="244"/>
      <c r="M24" s="244"/>
    </row>
    <row r="25" s="1" customFormat="1" ht="63.75" customHeight="1" spans="1:13">
      <c r="A25" s="245" t="s">
        <v>710</v>
      </c>
      <c r="B25" s="245"/>
      <c r="C25" s="245"/>
      <c r="D25" s="233" t="s">
        <v>754</v>
      </c>
      <c r="E25" s="234"/>
      <c r="F25" s="234"/>
      <c r="G25" s="234"/>
      <c r="H25" s="234"/>
      <c r="I25" s="234"/>
      <c r="J25" s="234"/>
      <c r="K25" s="234"/>
      <c r="L25" s="234"/>
      <c r="M25" s="283"/>
    </row>
    <row r="26" customFormat="1" ht="14.25" customHeight="1" spans="1:13">
      <c r="A26" s="246" t="s">
        <v>712</v>
      </c>
      <c r="B26" s="247"/>
      <c r="C26" s="248" t="s">
        <v>713</v>
      </c>
      <c r="D26" s="248"/>
      <c r="E26" s="248"/>
      <c r="F26" s="248"/>
      <c r="G26" s="248"/>
      <c r="H26" s="237" t="s">
        <v>714</v>
      </c>
      <c r="I26" s="237"/>
      <c r="J26" s="237"/>
      <c r="K26" s="237" t="s">
        <v>715</v>
      </c>
      <c r="L26" s="237"/>
      <c r="M26" s="237"/>
    </row>
    <row r="27" s="1" customFormat="1" ht="21.75" customHeight="1" spans="1:13">
      <c r="A27" s="249"/>
      <c r="B27" s="250"/>
      <c r="C27" s="251" t="s">
        <v>755</v>
      </c>
      <c r="D27" s="252"/>
      <c r="E27" s="252"/>
      <c r="F27" s="252"/>
      <c r="G27" s="253"/>
      <c r="H27" s="254" t="s">
        <v>756</v>
      </c>
      <c r="I27" s="284"/>
      <c r="J27" s="285"/>
      <c r="K27" s="254" t="s">
        <v>757</v>
      </c>
      <c r="L27" s="284"/>
      <c r="M27" s="285"/>
    </row>
    <row r="28" customFormat="1" ht="14.25" customHeight="1" spans="1:13">
      <c r="A28" s="249"/>
      <c r="B28" s="250"/>
      <c r="C28" s="255" t="s">
        <v>758</v>
      </c>
      <c r="D28" s="256"/>
      <c r="E28" s="256"/>
      <c r="F28" s="256"/>
      <c r="G28" s="257"/>
      <c r="H28" s="258"/>
      <c r="I28" s="286">
        <v>44743</v>
      </c>
      <c r="J28" s="287"/>
      <c r="K28" s="288">
        <v>44835</v>
      </c>
      <c r="L28" s="289"/>
      <c r="M28" s="290"/>
    </row>
    <row r="29" customFormat="1" ht="21.75" customHeight="1" spans="1:13">
      <c r="A29" s="249"/>
      <c r="B29" s="250"/>
      <c r="C29" s="259" t="s">
        <v>759</v>
      </c>
      <c r="D29" s="260"/>
      <c r="E29" s="260"/>
      <c r="F29" s="260"/>
      <c r="G29" s="261"/>
      <c r="H29" s="262"/>
      <c r="I29" s="291">
        <v>44835</v>
      </c>
      <c r="J29" s="292"/>
      <c r="K29" s="262"/>
      <c r="L29" s="291">
        <v>44896</v>
      </c>
      <c r="M29" s="292"/>
    </row>
    <row r="30" s="1" customFormat="1" ht="41.25" customHeight="1" spans="1:13">
      <c r="A30" s="263" t="s">
        <v>720</v>
      </c>
      <c r="B30" s="264" t="s">
        <v>721</v>
      </c>
      <c r="C30" s="223" t="s">
        <v>760</v>
      </c>
      <c r="D30" s="224"/>
      <c r="E30" s="224"/>
      <c r="F30" s="224"/>
      <c r="G30" s="224"/>
      <c r="H30" s="224"/>
      <c r="I30" s="224"/>
      <c r="J30" s="224"/>
      <c r="K30" s="224"/>
      <c r="L30" s="224"/>
      <c r="M30" s="224"/>
    </row>
    <row r="31" s="1" customFormat="1" ht="35.25" customHeight="1" spans="1:13">
      <c r="A31" s="265"/>
      <c r="B31" s="264" t="s">
        <v>723</v>
      </c>
      <c r="C31" s="223" t="s">
        <v>760</v>
      </c>
      <c r="D31" s="224"/>
      <c r="E31" s="224"/>
      <c r="F31" s="224"/>
      <c r="G31" s="224"/>
      <c r="H31" s="224"/>
      <c r="I31" s="224"/>
      <c r="J31" s="224"/>
      <c r="K31" s="224"/>
      <c r="L31" s="224"/>
      <c r="M31" s="224"/>
    </row>
    <row r="32" customFormat="1" ht="25.5" customHeight="1" spans="1:13">
      <c r="A32" s="265"/>
      <c r="B32" s="266" t="s">
        <v>725</v>
      </c>
      <c r="C32" s="232" t="s">
        <v>641</v>
      </c>
      <c r="D32" s="232"/>
      <c r="E32" s="232" t="s">
        <v>642</v>
      </c>
      <c r="F32" s="232"/>
      <c r="G32" s="232"/>
      <c r="H32" s="232" t="s">
        <v>643</v>
      </c>
      <c r="I32" s="232"/>
      <c r="J32" s="232"/>
      <c r="K32" s="232"/>
      <c r="L32" s="232" t="s">
        <v>644</v>
      </c>
      <c r="M32" s="232"/>
    </row>
    <row r="33" s="1" customFormat="1" ht="54.75" customHeight="1" spans="1:13">
      <c r="A33" s="265"/>
      <c r="B33" s="267"/>
      <c r="C33" s="232" t="s">
        <v>726</v>
      </c>
      <c r="D33" s="232"/>
      <c r="E33" s="228" t="s">
        <v>646</v>
      </c>
      <c r="F33" s="228"/>
      <c r="G33" s="228"/>
      <c r="H33" s="268" t="s">
        <v>761</v>
      </c>
      <c r="I33" s="293"/>
      <c r="J33" s="293"/>
      <c r="K33" s="294"/>
      <c r="L33" s="295" t="s">
        <v>762</v>
      </c>
      <c r="M33" s="294"/>
    </row>
    <row r="34" s="1" customFormat="1" ht="45" customHeight="1" spans="1:13">
      <c r="A34" s="265"/>
      <c r="B34" s="267"/>
      <c r="C34" s="232"/>
      <c r="D34" s="232"/>
      <c r="E34" s="228" t="s">
        <v>649</v>
      </c>
      <c r="F34" s="228"/>
      <c r="G34" s="228"/>
      <c r="H34" s="269" t="s">
        <v>763</v>
      </c>
      <c r="I34" s="296"/>
      <c r="J34" s="296"/>
      <c r="K34" s="296"/>
      <c r="L34" s="269" t="s">
        <v>764</v>
      </c>
      <c r="M34" s="296"/>
    </row>
    <row r="35" s="1" customFormat="1" ht="30.75" customHeight="1" spans="1:13">
      <c r="A35" s="265"/>
      <c r="B35" s="267"/>
      <c r="C35" s="232"/>
      <c r="D35" s="232"/>
      <c r="E35" s="228" t="s">
        <v>651</v>
      </c>
      <c r="F35" s="228"/>
      <c r="G35" s="228"/>
      <c r="H35" s="270" t="s">
        <v>765</v>
      </c>
      <c r="I35" s="297"/>
      <c r="J35" s="297"/>
      <c r="K35" s="298"/>
      <c r="L35" s="299" t="s">
        <v>766</v>
      </c>
      <c r="M35" s="299"/>
    </row>
    <row r="36" s="1" customFormat="1" ht="23.25" customHeight="1" spans="1:13">
      <c r="A36" s="265"/>
      <c r="B36" s="267"/>
      <c r="C36" s="232"/>
      <c r="D36" s="232"/>
      <c r="E36" s="235" t="s">
        <v>654</v>
      </c>
      <c r="F36" s="271"/>
      <c r="G36" s="236"/>
      <c r="H36" s="272" t="s">
        <v>733</v>
      </c>
      <c r="I36" s="300"/>
      <c r="J36" s="300"/>
      <c r="K36" s="301"/>
      <c r="L36" s="302" t="s">
        <v>734</v>
      </c>
      <c r="M36" s="303"/>
    </row>
    <row r="37" customFormat="1" ht="2.25" customHeight="1" spans="1:13">
      <c r="A37" s="265"/>
      <c r="B37" s="267"/>
      <c r="C37" s="232"/>
      <c r="D37" s="232"/>
      <c r="E37" s="241"/>
      <c r="F37" s="218"/>
      <c r="G37" s="242"/>
      <c r="H37" s="273"/>
      <c r="I37" s="304"/>
      <c r="J37" s="304"/>
      <c r="K37" s="305"/>
      <c r="L37" s="306"/>
      <c r="M37" s="307"/>
    </row>
    <row r="38" customFormat="1" ht="23.25" customHeight="1" spans="1:13">
      <c r="A38" s="265"/>
      <c r="B38" s="267"/>
      <c r="C38" s="232" t="s">
        <v>641</v>
      </c>
      <c r="D38" s="232"/>
      <c r="E38" s="232" t="s">
        <v>642</v>
      </c>
      <c r="F38" s="232"/>
      <c r="G38" s="232"/>
      <c r="H38" s="274" t="s">
        <v>643</v>
      </c>
      <c r="I38" s="274"/>
      <c r="J38" s="274"/>
      <c r="K38" s="274"/>
      <c r="L38" s="274" t="s">
        <v>644</v>
      </c>
      <c r="M38" s="274"/>
    </row>
    <row r="39" s="1" customFormat="1" ht="44.25" customHeight="1" spans="1:13">
      <c r="A39" s="265"/>
      <c r="B39" s="267"/>
      <c r="C39" s="232" t="s">
        <v>726</v>
      </c>
      <c r="D39" s="232"/>
      <c r="E39" s="228" t="s">
        <v>658</v>
      </c>
      <c r="F39" s="228"/>
      <c r="G39" s="228"/>
      <c r="H39" s="268" t="s">
        <v>767</v>
      </c>
      <c r="I39" s="293"/>
      <c r="J39" s="293"/>
      <c r="K39" s="294"/>
      <c r="L39" s="308" t="s">
        <v>768</v>
      </c>
      <c r="M39" s="309"/>
    </row>
    <row r="40" s="1" customFormat="1" ht="23.25" customHeight="1" spans="1:13">
      <c r="A40" s="265"/>
      <c r="B40" s="267"/>
      <c r="C40" s="232"/>
      <c r="D40" s="232"/>
      <c r="E40" s="228" t="s">
        <v>660</v>
      </c>
      <c r="F40" s="228"/>
      <c r="G40" s="228"/>
      <c r="H40" s="268" t="s">
        <v>769</v>
      </c>
      <c r="I40" s="293"/>
      <c r="J40" s="293"/>
      <c r="K40" s="294"/>
      <c r="L40" s="274" t="s">
        <v>770</v>
      </c>
      <c r="M40" s="274"/>
    </row>
    <row r="41" s="1" customFormat="1" ht="23.25" customHeight="1" spans="1:13">
      <c r="A41" s="265"/>
      <c r="B41" s="267"/>
      <c r="C41" s="232"/>
      <c r="D41" s="232"/>
      <c r="E41" s="228" t="s">
        <v>663</v>
      </c>
      <c r="F41" s="228"/>
      <c r="G41" s="228"/>
      <c r="H41" s="269" t="s">
        <v>771</v>
      </c>
      <c r="I41" s="296"/>
      <c r="J41" s="296"/>
      <c r="K41" s="296"/>
      <c r="L41" s="296" t="s">
        <v>772</v>
      </c>
      <c r="M41" s="296"/>
    </row>
    <row r="42" s="1" customFormat="1" ht="23.25" customHeight="1" spans="1:13">
      <c r="A42" s="265"/>
      <c r="B42" s="267"/>
      <c r="C42" s="232"/>
      <c r="D42" s="232"/>
      <c r="E42" s="228" t="s">
        <v>665</v>
      </c>
      <c r="F42" s="228"/>
      <c r="G42" s="228"/>
      <c r="H42" s="269" t="s">
        <v>773</v>
      </c>
      <c r="I42" s="296"/>
      <c r="J42" s="296"/>
      <c r="K42" s="296"/>
      <c r="L42" s="296" t="s">
        <v>770</v>
      </c>
      <c r="M42" s="296"/>
    </row>
    <row r="43" s="1" customFormat="1" ht="32.25" customHeight="1" spans="1:13">
      <c r="A43" s="265"/>
      <c r="B43" s="267"/>
      <c r="C43" s="232"/>
      <c r="D43" s="232"/>
      <c r="E43" s="235" t="s">
        <v>667</v>
      </c>
      <c r="F43" s="271"/>
      <c r="G43" s="236"/>
      <c r="H43" s="275" t="s">
        <v>742</v>
      </c>
      <c r="I43" s="310"/>
      <c r="J43" s="310"/>
      <c r="K43" s="311"/>
      <c r="L43" s="312">
        <v>1</v>
      </c>
      <c r="M43" s="313"/>
    </row>
    <row r="44" customFormat="1" ht="18" customHeight="1" spans="1:13">
      <c r="A44" s="265"/>
      <c r="B44" s="267"/>
      <c r="C44" s="232"/>
      <c r="D44" s="232"/>
      <c r="E44" s="241"/>
      <c r="F44" s="218"/>
      <c r="G44" s="242"/>
      <c r="H44" s="276"/>
      <c r="I44" s="314"/>
      <c r="J44" s="314"/>
      <c r="K44" s="315"/>
      <c r="L44" s="316"/>
      <c r="M44" s="317"/>
    </row>
    <row r="45" s="1" customFormat="1" ht="33.75" customHeight="1" spans="1:13">
      <c r="A45" s="245" t="s">
        <v>743</v>
      </c>
      <c r="B45" s="245"/>
      <c r="C45" s="245"/>
      <c r="D45" s="277"/>
      <c r="E45" s="278"/>
      <c r="F45" s="278"/>
      <c r="G45" s="278"/>
      <c r="H45" s="278"/>
      <c r="I45" s="278"/>
      <c r="J45" s="278"/>
      <c r="K45" s="278"/>
      <c r="L45" s="278"/>
      <c r="M45" s="222"/>
    </row>
    <row r="46" customFormat="1" ht="66.75" customHeight="1" spans="1:13">
      <c r="A46" s="279" t="s">
        <v>745</v>
      </c>
      <c r="B46" s="279"/>
      <c r="C46" s="279"/>
      <c r="D46" s="280" t="s">
        <v>746</v>
      </c>
      <c r="E46" s="281"/>
      <c r="F46" s="281"/>
      <c r="G46" s="281"/>
      <c r="H46" s="281"/>
      <c r="I46" s="281"/>
      <c r="J46" s="281"/>
      <c r="K46" s="281"/>
      <c r="L46" s="281"/>
      <c r="M46" s="318"/>
    </row>
  </sheetData>
  <mergeCells count="129">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K28:M28"/>
    <mergeCell ref="C29:G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33:D37"/>
    <mergeCell ref="E36:G37"/>
    <mergeCell ref="H36:K37"/>
    <mergeCell ref="L36:M37"/>
    <mergeCell ref="C39:D44"/>
    <mergeCell ref="E43:G44"/>
    <mergeCell ref="H43:K44"/>
    <mergeCell ref="L43:M4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125"/>
  <sheetViews>
    <sheetView showGridLines="0" showZeros="0" workbookViewId="0">
      <selection activeCell="E12" sqref="E12"/>
    </sheetView>
  </sheetViews>
  <sheetFormatPr defaultColWidth="9.125" defaultRowHeight="10.8"/>
  <cols>
    <col min="1" max="1" width="20.5" style="1" customWidth="1"/>
    <col min="2" max="2" width="18.1666666666667" style="1" customWidth="1"/>
    <col min="3" max="3" width="56.5" style="1" customWidth="1"/>
    <col min="4" max="4" width="19.3333333333333" style="1" customWidth="1"/>
    <col min="5" max="6" width="22" style="1" customWidth="1"/>
    <col min="7" max="7" width="18.8333333333333" style="1" customWidth="1"/>
    <col min="8" max="9" width="17.2291666666667" style="1" customWidth="1"/>
    <col min="10" max="11" width="16.9583333333333" style="1" customWidth="1"/>
    <col min="12" max="12" width="14.4895833333333" style="1" customWidth="1"/>
    <col min="13" max="13" width="17.3333333333333" style="1" customWidth="1"/>
    <col min="14" max="15" width="14.4895833333333" style="1" customWidth="1"/>
    <col min="16" max="17" width="6.625" style="1" customWidth="1"/>
    <col min="18" max="16384" width="9.125" style="1"/>
  </cols>
  <sheetData>
    <row r="1" ht="23.1" customHeight="1" spans="1:17">
      <c r="A1" s="617"/>
      <c r="B1" s="603"/>
      <c r="C1" s="603"/>
      <c r="D1" s="603"/>
      <c r="E1" s="603"/>
      <c r="F1" s="603"/>
      <c r="G1" s="603"/>
      <c r="H1" s="603"/>
      <c r="I1" s="603"/>
      <c r="J1" s="603"/>
      <c r="K1" s="603"/>
      <c r="L1" s="603"/>
      <c r="M1" s="617"/>
      <c r="N1" s="617"/>
      <c r="O1" s="645" t="s">
        <v>121</v>
      </c>
      <c r="P1" s="617"/>
      <c r="Q1" s="617"/>
    </row>
    <row r="2" ht="23.1" customHeight="1" spans="1:17">
      <c r="A2" s="605" t="s">
        <v>122</v>
      </c>
      <c r="B2" s="605"/>
      <c r="C2" s="605"/>
      <c r="D2" s="605"/>
      <c r="E2" s="605"/>
      <c r="F2" s="605"/>
      <c r="G2" s="605"/>
      <c r="H2" s="605"/>
      <c r="I2" s="605"/>
      <c r="J2" s="605"/>
      <c r="K2" s="605"/>
      <c r="L2" s="605"/>
      <c r="M2" s="605"/>
      <c r="N2" s="605"/>
      <c r="O2" s="605"/>
      <c r="P2" s="602"/>
      <c r="Q2" s="617"/>
    </row>
    <row r="3" ht="23.1" customHeight="1" spans="1:17">
      <c r="A3" s="837"/>
      <c r="B3" s="838"/>
      <c r="C3" s="606"/>
      <c r="D3" s="838"/>
      <c r="E3" s="606"/>
      <c r="F3" s="606"/>
      <c r="G3" s="606"/>
      <c r="H3" s="606"/>
      <c r="I3" s="838"/>
      <c r="J3" s="838"/>
      <c r="K3" s="606"/>
      <c r="L3" s="606"/>
      <c r="M3" s="617"/>
      <c r="N3" s="647" t="s">
        <v>87</v>
      </c>
      <c r="O3" s="647"/>
      <c r="P3" s="606"/>
      <c r="Q3" s="617"/>
    </row>
    <row r="4" s="366" customFormat="1" ht="24.75" customHeight="1" spans="1:17">
      <c r="A4" s="608" t="s">
        <v>123</v>
      </c>
      <c r="B4" s="676" t="s">
        <v>88</v>
      </c>
      <c r="C4" s="376" t="s">
        <v>124</v>
      </c>
      <c r="D4" s="676" t="s">
        <v>125</v>
      </c>
      <c r="E4" s="608" t="s">
        <v>91</v>
      </c>
      <c r="F4" s="608"/>
      <c r="G4" s="608"/>
      <c r="H4" s="648" t="s">
        <v>92</v>
      </c>
      <c r="I4" s="637" t="s">
        <v>93</v>
      </c>
      <c r="J4" s="637" t="s">
        <v>94</v>
      </c>
      <c r="K4" s="637"/>
      <c r="L4" s="637" t="s">
        <v>95</v>
      </c>
      <c r="M4" s="608" t="s">
        <v>96</v>
      </c>
      <c r="N4" s="638" t="s">
        <v>97</v>
      </c>
      <c r="O4" s="638" t="s">
        <v>98</v>
      </c>
      <c r="P4" s="617"/>
      <c r="Q4" s="617"/>
    </row>
    <row r="5" s="366" customFormat="1" ht="24.75" customHeight="1" spans="1:17">
      <c r="A5" s="608"/>
      <c r="B5" s="676"/>
      <c r="C5" s="376"/>
      <c r="D5" s="677"/>
      <c r="E5" s="649" t="s">
        <v>126</v>
      </c>
      <c r="F5" s="685" t="s">
        <v>100</v>
      </c>
      <c r="G5" s="638" t="s">
        <v>101</v>
      </c>
      <c r="H5" s="608"/>
      <c r="I5" s="637"/>
      <c r="J5" s="637"/>
      <c r="K5" s="637"/>
      <c r="L5" s="637"/>
      <c r="M5" s="608"/>
      <c r="N5" s="608"/>
      <c r="O5" s="608"/>
      <c r="P5" s="617"/>
      <c r="Q5" s="617"/>
    </row>
    <row r="6" s="366" customFormat="1" ht="39" customHeight="1" spans="1:51">
      <c r="A6" s="608"/>
      <c r="B6" s="676"/>
      <c r="C6" s="376"/>
      <c r="D6" s="677"/>
      <c r="E6" s="637"/>
      <c r="F6" s="635"/>
      <c r="G6" s="608"/>
      <c r="H6" s="608"/>
      <c r="I6" s="637"/>
      <c r="J6" s="637" t="s">
        <v>102</v>
      </c>
      <c r="K6" s="637" t="s">
        <v>103</v>
      </c>
      <c r="L6" s="637"/>
      <c r="M6" s="608"/>
      <c r="N6" s="608"/>
      <c r="O6" s="608"/>
      <c r="P6" s="617"/>
      <c r="Q6" s="617"/>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row>
    <row r="7" s="410" customFormat="1" ht="39" customHeight="1" spans="1:51">
      <c r="A7" s="839"/>
      <c r="B7" s="840"/>
      <c r="C7" s="536" t="s">
        <v>104</v>
      </c>
      <c r="D7" s="841">
        <f>D9+D28+D47+D57+D74+D93+D110</f>
        <v>54878017.4</v>
      </c>
      <c r="E7" s="841">
        <f t="shared" ref="E7:N7" si="0">E9+E28+E47+E57+E74+E93+E110</f>
        <v>54585261.4</v>
      </c>
      <c r="F7" s="841">
        <f t="shared" si="0"/>
        <v>53645261.4</v>
      </c>
      <c r="G7" s="841">
        <f t="shared" si="0"/>
        <v>940000</v>
      </c>
      <c r="H7" s="841">
        <f t="shared" si="0"/>
        <v>0</v>
      </c>
      <c r="I7" s="841">
        <f t="shared" si="0"/>
        <v>0</v>
      </c>
      <c r="J7" s="841">
        <f t="shared" si="0"/>
        <v>0</v>
      </c>
      <c r="K7" s="841">
        <f t="shared" si="0"/>
        <v>0</v>
      </c>
      <c r="L7" s="841">
        <f t="shared" si="0"/>
        <v>0</v>
      </c>
      <c r="M7" s="841">
        <f t="shared" si="0"/>
        <v>292756</v>
      </c>
      <c r="N7" s="841">
        <f t="shared" si="0"/>
        <v>0</v>
      </c>
      <c r="O7" s="841">
        <f>O8+O28+O47+O57+O74+O93+O110</f>
        <v>0</v>
      </c>
      <c r="P7" s="724"/>
      <c r="Q7" s="724"/>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row>
    <row r="8" s="410" customFormat="1" ht="31" customHeight="1" spans="1:51">
      <c r="A8" s="451"/>
      <c r="B8" s="415" t="s">
        <v>105</v>
      </c>
      <c r="C8" s="380" t="s">
        <v>106</v>
      </c>
      <c r="D8" s="842">
        <v>54878017.4</v>
      </c>
      <c r="E8" s="842">
        <v>54585261.4</v>
      </c>
      <c r="F8" s="842">
        <v>53645261.4</v>
      </c>
      <c r="G8" s="842">
        <v>940000</v>
      </c>
      <c r="H8" s="826">
        <v>0</v>
      </c>
      <c r="I8" s="826">
        <v>0</v>
      </c>
      <c r="J8" s="826">
        <v>0</v>
      </c>
      <c r="K8" s="826">
        <v>0</v>
      </c>
      <c r="L8" s="826">
        <v>0</v>
      </c>
      <c r="M8" s="841">
        <v>292756</v>
      </c>
      <c r="N8" s="826">
        <v>0</v>
      </c>
      <c r="O8" s="826">
        <v>0</v>
      </c>
      <c r="P8" s="724"/>
      <c r="Q8" s="724"/>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row>
    <row r="9" s="410" customFormat="1" ht="31" customHeight="1" spans="1:51">
      <c r="A9" s="451"/>
      <c r="B9" s="415" t="s">
        <v>107</v>
      </c>
      <c r="C9" s="380" t="s">
        <v>108</v>
      </c>
      <c r="D9" s="842">
        <v>34488557.96</v>
      </c>
      <c r="E9" s="842">
        <f>F9+G9</f>
        <v>34488557.96</v>
      </c>
      <c r="F9" s="842">
        <f>F10+F16+F19+F25</f>
        <v>34048557.96</v>
      </c>
      <c r="G9" s="842">
        <v>440000</v>
      </c>
      <c r="H9" s="826">
        <v>0</v>
      </c>
      <c r="I9" s="826">
        <v>0</v>
      </c>
      <c r="J9" s="826">
        <v>0</v>
      </c>
      <c r="K9" s="826">
        <v>0</v>
      </c>
      <c r="L9" s="826">
        <v>0</v>
      </c>
      <c r="M9" s="826"/>
      <c r="N9" s="826"/>
      <c r="O9" s="826"/>
      <c r="P9" s="724"/>
      <c r="Q9" s="724"/>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row>
    <row r="10" s="366" customFormat="1" ht="31" customHeight="1" spans="1:51">
      <c r="A10" s="419" t="s">
        <v>127</v>
      </c>
      <c r="B10" s="415"/>
      <c r="C10" s="420" t="s">
        <v>128</v>
      </c>
      <c r="D10" s="814">
        <f t="shared" ref="D10:F10" si="1">D11+D14</f>
        <v>3546702</v>
      </c>
      <c r="E10" s="814">
        <f t="shared" si="1"/>
        <v>3546702</v>
      </c>
      <c r="F10" s="814">
        <f t="shared" si="1"/>
        <v>3546702</v>
      </c>
      <c r="G10" s="814"/>
      <c r="H10" s="623"/>
      <c r="I10" s="623"/>
      <c r="J10" s="623"/>
      <c r="K10" s="623"/>
      <c r="L10" s="623"/>
      <c r="M10" s="623"/>
      <c r="N10" s="623"/>
      <c r="O10" s="623"/>
      <c r="P10" s="617"/>
      <c r="Q10" s="617"/>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row>
    <row r="11" s="366" customFormat="1" ht="31" customHeight="1" spans="1:51">
      <c r="A11" s="458">
        <v>20805</v>
      </c>
      <c r="B11" s="415"/>
      <c r="C11" s="420" t="s">
        <v>129</v>
      </c>
      <c r="D11" s="814">
        <f t="shared" ref="D11:F11" si="2">D12+D13</f>
        <v>3404834</v>
      </c>
      <c r="E11" s="814">
        <f t="shared" si="2"/>
        <v>3404834</v>
      </c>
      <c r="F11" s="814">
        <f t="shared" si="2"/>
        <v>3404834</v>
      </c>
      <c r="G11" s="814"/>
      <c r="H11" s="623"/>
      <c r="I11" s="623"/>
      <c r="J11" s="623"/>
      <c r="K11" s="623"/>
      <c r="L11" s="623"/>
      <c r="M11" s="623"/>
      <c r="N11" s="623"/>
      <c r="O11" s="623"/>
      <c r="P11" s="617"/>
      <c r="Q11" s="617"/>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row>
    <row r="12" s="366" customFormat="1" ht="31" customHeight="1" spans="1:51">
      <c r="A12" s="419" t="s">
        <v>130</v>
      </c>
      <c r="B12" s="415"/>
      <c r="C12" s="420" t="s">
        <v>131</v>
      </c>
      <c r="D12" s="814">
        <v>2269889</v>
      </c>
      <c r="E12" s="814">
        <v>2269889</v>
      </c>
      <c r="F12" s="814">
        <v>2269889</v>
      </c>
      <c r="G12" s="814"/>
      <c r="H12" s="623"/>
      <c r="I12" s="623"/>
      <c r="J12" s="623"/>
      <c r="K12" s="623"/>
      <c r="L12" s="623"/>
      <c r="M12" s="623"/>
      <c r="N12" s="623"/>
      <c r="O12" s="623"/>
      <c r="P12" s="617"/>
      <c r="Q12" s="617"/>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row>
    <row r="13" s="366" customFormat="1" ht="31" customHeight="1" spans="1:51">
      <c r="A13" s="419" t="s">
        <v>132</v>
      </c>
      <c r="B13" s="415"/>
      <c r="C13" s="420" t="s">
        <v>133</v>
      </c>
      <c r="D13" s="814">
        <v>1134945</v>
      </c>
      <c r="E13" s="814">
        <v>1134945</v>
      </c>
      <c r="F13" s="814">
        <v>1134945</v>
      </c>
      <c r="G13" s="814"/>
      <c r="H13" s="623"/>
      <c r="I13" s="623"/>
      <c r="J13" s="623"/>
      <c r="K13" s="623"/>
      <c r="L13" s="623"/>
      <c r="M13" s="623"/>
      <c r="N13" s="623"/>
      <c r="O13" s="623"/>
      <c r="P13" s="617"/>
      <c r="Q13" s="617"/>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row>
    <row r="14" s="366" customFormat="1" ht="31" customHeight="1" spans="1:51">
      <c r="A14" s="419" t="s">
        <v>134</v>
      </c>
      <c r="B14" s="415"/>
      <c r="C14" s="420" t="s">
        <v>135</v>
      </c>
      <c r="D14" s="814">
        <f t="shared" ref="D14:F14" si="3">D15</f>
        <v>141868</v>
      </c>
      <c r="E14" s="814">
        <f t="shared" si="3"/>
        <v>141868</v>
      </c>
      <c r="F14" s="814">
        <f t="shared" si="3"/>
        <v>141868</v>
      </c>
      <c r="G14" s="814"/>
      <c r="H14" s="623"/>
      <c r="I14" s="623"/>
      <c r="J14" s="623"/>
      <c r="K14" s="623"/>
      <c r="L14" s="623"/>
      <c r="M14" s="623"/>
      <c r="N14" s="623"/>
      <c r="O14" s="623"/>
      <c r="P14" s="617"/>
      <c r="Q14" s="617"/>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1"/>
      <c r="AY14" s="501"/>
    </row>
    <row r="15" s="366" customFormat="1" ht="31" customHeight="1" spans="1:51">
      <c r="A15" s="419" t="s">
        <v>136</v>
      </c>
      <c r="B15" s="415"/>
      <c r="C15" s="420" t="s">
        <v>137</v>
      </c>
      <c r="D15" s="814">
        <v>141868</v>
      </c>
      <c r="E15" s="814">
        <v>141868</v>
      </c>
      <c r="F15" s="814">
        <v>141868</v>
      </c>
      <c r="G15" s="814"/>
      <c r="H15" s="623"/>
      <c r="I15" s="623"/>
      <c r="J15" s="623"/>
      <c r="K15" s="623"/>
      <c r="L15" s="623"/>
      <c r="M15" s="623"/>
      <c r="N15" s="623"/>
      <c r="O15" s="623"/>
      <c r="P15" s="617"/>
      <c r="Q15" s="617"/>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row>
    <row r="16" s="366" customFormat="1" ht="31" customHeight="1" spans="1:51">
      <c r="A16" s="419" t="s">
        <v>138</v>
      </c>
      <c r="B16" s="415"/>
      <c r="C16" s="420" t="s">
        <v>139</v>
      </c>
      <c r="D16" s="814">
        <v>1064011</v>
      </c>
      <c r="E16" s="814">
        <v>1064011</v>
      </c>
      <c r="F16" s="814">
        <v>1064011</v>
      </c>
      <c r="G16" s="814"/>
      <c r="H16" s="623"/>
      <c r="I16" s="623"/>
      <c r="J16" s="623"/>
      <c r="K16" s="623"/>
      <c r="L16" s="623"/>
      <c r="M16" s="623"/>
      <c r="N16" s="623"/>
      <c r="O16" s="623"/>
      <c r="P16" s="617"/>
      <c r="Q16" s="617"/>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row>
    <row r="17" s="366" customFormat="1" ht="31" customHeight="1" spans="1:51">
      <c r="A17" s="419" t="s">
        <v>140</v>
      </c>
      <c r="B17" s="415"/>
      <c r="C17" s="420" t="s">
        <v>141</v>
      </c>
      <c r="D17" s="814">
        <v>1064011</v>
      </c>
      <c r="E17" s="814">
        <v>1064011</v>
      </c>
      <c r="F17" s="814">
        <v>1064011</v>
      </c>
      <c r="G17" s="814"/>
      <c r="H17" s="623"/>
      <c r="I17" s="623"/>
      <c r="J17" s="623"/>
      <c r="K17" s="623"/>
      <c r="L17" s="623"/>
      <c r="M17" s="623"/>
      <c r="N17" s="623"/>
      <c r="O17" s="623"/>
      <c r="P17" s="617"/>
      <c r="Q17" s="617"/>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row>
    <row r="18" s="366" customFormat="1" ht="31" customHeight="1" spans="1:51">
      <c r="A18" s="419" t="s">
        <v>142</v>
      </c>
      <c r="B18" s="415"/>
      <c r="C18" s="420" t="s">
        <v>143</v>
      </c>
      <c r="D18" s="814">
        <v>1064011</v>
      </c>
      <c r="E18" s="814">
        <v>1064011</v>
      </c>
      <c r="F18" s="814">
        <v>1064011</v>
      </c>
      <c r="G18" s="814"/>
      <c r="H18" s="623"/>
      <c r="I18" s="623"/>
      <c r="J18" s="623"/>
      <c r="K18" s="623"/>
      <c r="L18" s="623"/>
      <c r="M18" s="623"/>
      <c r="N18" s="623"/>
      <c r="O18" s="623"/>
      <c r="P18" s="617"/>
      <c r="Q18" s="617"/>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row>
    <row r="19" s="366" customFormat="1" ht="31" customHeight="1" spans="1:51">
      <c r="A19" s="419" t="s">
        <v>144</v>
      </c>
      <c r="B19" s="610"/>
      <c r="C19" s="426" t="s">
        <v>145</v>
      </c>
      <c r="D19" s="814">
        <f t="shared" ref="D19:G19" si="4">D20</f>
        <v>28175427.96</v>
      </c>
      <c r="E19" s="814">
        <f t="shared" si="4"/>
        <v>28175427.96</v>
      </c>
      <c r="F19" s="814">
        <f t="shared" si="4"/>
        <v>27735427.96</v>
      </c>
      <c r="G19" s="814">
        <f t="shared" si="4"/>
        <v>440000</v>
      </c>
      <c r="H19" s="623"/>
      <c r="I19" s="623"/>
      <c r="J19" s="623"/>
      <c r="K19" s="623"/>
      <c r="L19" s="623"/>
      <c r="M19" s="623"/>
      <c r="N19" s="623"/>
      <c r="O19" s="623"/>
      <c r="P19" s="617"/>
      <c r="Q19" s="617"/>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row>
    <row r="20" s="366" customFormat="1" ht="31" customHeight="1" spans="1:51">
      <c r="A20" s="843" t="s">
        <v>146</v>
      </c>
      <c r="B20" s="610"/>
      <c r="C20" s="426" t="s">
        <v>147</v>
      </c>
      <c r="D20" s="814">
        <f t="shared" ref="D20:G20" si="5">SUM(D21:D24)</f>
        <v>28175427.96</v>
      </c>
      <c r="E20" s="814">
        <f t="shared" si="5"/>
        <v>28175427.96</v>
      </c>
      <c r="F20" s="814">
        <f t="shared" si="5"/>
        <v>27735427.96</v>
      </c>
      <c r="G20" s="814">
        <f t="shared" si="5"/>
        <v>440000</v>
      </c>
      <c r="H20" s="623"/>
      <c r="I20" s="623"/>
      <c r="J20" s="623"/>
      <c r="K20" s="623"/>
      <c r="L20" s="623"/>
      <c r="M20" s="623"/>
      <c r="N20" s="623"/>
      <c r="O20" s="623"/>
      <c r="P20" s="617"/>
      <c r="Q20" s="617"/>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row>
    <row r="21" s="366" customFormat="1" ht="31" customHeight="1" spans="1:51">
      <c r="A21" s="843" t="s">
        <v>148</v>
      </c>
      <c r="B21" s="610"/>
      <c r="C21" s="426" t="s">
        <v>149</v>
      </c>
      <c r="D21" s="815">
        <f>E21+M21</f>
        <v>19245427.96</v>
      </c>
      <c r="E21" s="815">
        <f>F21+G21</f>
        <v>19245427.96</v>
      </c>
      <c r="F21" s="815">
        <f>25118174.96-2269889-1134945-1064011-1702417-141868+383</f>
        <v>18805427.96</v>
      </c>
      <c r="G21" s="814">
        <v>440000</v>
      </c>
      <c r="H21" s="815">
        <v>0</v>
      </c>
      <c r="I21" s="815">
        <v>0</v>
      </c>
      <c r="J21" s="815">
        <v>0</v>
      </c>
      <c r="K21" s="815">
        <v>0</v>
      </c>
      <c r="L21" s="815">
        <v>0</v>
      </c>
      <c r="M21" s="815"/>
      <c r="N21" s="815">
        <v>0</v>
      </c>
      <c r="O21" s="815">
        <v>0</v>
      </c>
      <c r="P21" s="617"/>
      <c r="Q21" s="617"/>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row>
    <row r="22" s="366" customFormat="1" ht="31" customHeight="1" spans="1:51">
      <c r="A22" s="844" t="s">
        <v>150</v>
      </c>
      <c r="B22" s="610"/>
      <c r="C22" s="426" t="s">
        <v>151</v>
      </c>
      <c r="D22" s="815">
        <v>150000</v>
      </c>
      <c r="E22" s="815">
        <v>150000</v>
      </c>
      <c r="F22" s="815">
        <v>150000</v>
      </c>
      <c r="G22" s="814">
        <v>0</v>
      </c>
      <c r="H22" s="815">
        <v>0</v>
      </c>
      <c r="I22" s="815">
        <v>0</v>
      </c>
      <c r="J22" s="815">
        <v>0</v>
      </c>
      <c r="K22" s="815">
        <v>0</v>
      </c>
      <c r="L22" s="815">
        <v>0</v>
      </c>
      <c r="M22" s="815">
        <v>0</v>
      </c>
      <c r="N22" s="815">
        <v>0</v>
      </c>
      <c r="O22" s="815">
        <v>0</v>
      </c>
      <c r="P22" s="617"/>
      <c r="Q22" s="617"/>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row>
    <row r="23" s="366" customFormat="1" ht="31" customHeight="1" spans="1:51">
      <c r="A23" s="844" t="s">
        <v>152</v>
      </c>
      <c r="B23" s="610"/>
      <c r="C23" s="426" t="s">
        <v>153</v>
      </c>
      <c r="D23" s="815">
        <v>780000</v>
      </c>
      <c r="E23" s="815">
        <v>780000</v>
      </c>
      <c r="F23" s="815">
        <v>780000</v>
      </c>
      <c r="G23" s="814">
        <v>0</v>
      </c>
      <c r="H23" s="815">
        <v>0</v>
      </c>
      <c r="I23" s="815">
        <v>0</v>
      </c>
      <c r="J23" s="815">
        <v>0</v>
      </c>
      <c r="K23" s="815">
        <v>0</v>
      </c>
      <c r="L23" s="815">
        <v>0</v>
      </c>
      <c r="M23" s="815">
        <v>0</v>
      </c>
      <c r="N23" s="815">
        <v>0</v>
      </c>
      <c r="O23" s="815">
        <v>0</v>
      </c>
      <c r="P23" s="617"/>
      <c r="Q23" s="617"/>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row>
    <row r="24" s="366" customFormat="1" ht="31" customHeight="1" spans="1:51">
      <c r="A24" s="844" t="s">
        <v>154</v>
      </c>
      <c r="B24" s="610"/>
      <c r="C24" s="426" t="s">
        <v>155</v>
      </c>
      <c r="D24" s="815">
        <v>8000000</v>
      </c>
      <c r="E24" s="815">
        <v>8000000</v>
      </c>
      <c r="F24" s="815">
        <v>8000000</v>
      </c>
      <c r="G24" s="814">
        <v>0</v>
      </c>
      <c r="H24" s="815">
        <v>0</v>
      </c>
      <c r="I24" s="815">
        <v>0</v>
      </c>
      <c r="J24" s="815">
        <v>0</v>
      </c>
      <c r="K24" s="815">
        <v>0</v>
      </c>
      <c r="L24" s="815">
        <v>0</v>
      </c>
      <c r="M24" s="815">
        <v>0</v>
      </c>
      <c r="N24" s="815">
        <v>0</v>
      </c>
      <c r="O24" s="815">
        <v>0</v>
      </c>
      <c r="P24" s="617"/>
      <c r="Q24" s="617"/>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row>
    <row r="25" s="366" customFormat="1" ht="31" customHeight="1" spans="1:51">
      <c r="A25" s="427" t="s">
        <v>156</v>
      </c>
      <c r="B25" s="610"/>
      <c r="C25" s="426" t="s">
        <v>157</v>
      </c>
      <c r="D25" s="815">
        <v>1702417</v>
      </c>
      <c r="E25" s="815">
        <v>1702417</v>
      </c>
      <c r="F25" s="815">
        <v>1702417</v>
      </c>
      <c r="G25" s="814"/>
      <c r="H25" s="815"/>
      <c r="I25" s="815"/>
      <c r="J25" s="815"/>
      <c r="K25" s="815"/>
      <c r="L25" s="815"/>
      <c r="M25" s="815"/>
      <c r="N25" s="815"/>
      <c r="O25" s="815"/>
      <c r="P25" s="617"/>
      <c r="Q25" s="617"/>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row>
    <row r="26" s="366" customFormat="1" ht="31" customHeight="1" spans="1:51">
      <c r="A26" s="427" t="s">
        <v>158</v>
      </c>
      <c r="B26" s="610"/>
      <c r="C26" s="426" t="s">
        <v>159</v>
      </c>
      <c r="D26" s="815">
        <v>1702417</v>
      </c>
      <c r="E26" s="815">
        <v>1702417</v>
      </c>
      <c r="F26" s="815">
        <v>1702417</v>
      </c>
      <c r="G26" s="814"/>
      <c r="H26" s="815"/>
      <c r="I26" s="815"/>
      <c r="J26" s="815"/>
      <c r="K26" s="815"/>
      <c r="L26" s="815"/>
      <c r="M26" s="815"/>
      <c r="N26" s="815"/>
      <c r="O26" s="815"/>
      <c r="P26" s="617"/>
      <c r="Q26" s="617"/>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row>
    <row r="27" s="366" customFormat="1" ht="31" customHeight="1" spans="1:51">
      <c r="A27" s="427" t="s">
        <v>160</v>
      </c>
      <c r="B27" s="610"/>
      <c r="C27" s="426" t="s">
        <v>161</v>
      </c>
      <c r="D27" s="815">
        <v>1702417</v>
      </c>
      <c r="E27" s="815">
        <v>1702417</v>
      </c>
      <c r="F27" s="815">
        <v>1702417</v>
      </c>
      <c r="G27" s="814"/>
      <c r="H27" s="815"/>
      <c r="I27" s="815"/>
      <c r="J27" s="815"/>
      <c r="K27" s="815"/>
      <c r="L27" s="815"/>
      <c r="M27" s="815"/>
      <c r="N27" s="815"/>
      <c r="O27" s="815"/>
      <c r="P27" s="617"/>
      <c r="Q27" s="617"/>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row>
    <row r="28" s="410" customFormat="1" ht="29.25" customHeight="1" spans="1:51">
      <c r="A28" s="577"/>
      <c r="B28" s="429" t="s">
        <v>109</v>
      </c>
      <c r="C28" s="430" t="s">
        <v>110</v>
      </c>
      <c r="D28" s="845">
        <f t="shared" ref="D28:D73" si="6">SUM(F28:O28)</f>
        <v>7946512</v>
      </c>
      <c r="E28" s="845">
        <f t="shared" ref="E28:E73" si="7">F28+G28</f>
        <v>7946396</v>
      </c>
      <c r="F28" s="845">
        <f t="shared" ref="F28:M28" si="8">F29+F35+F38+F44</f>
        <v>7546396</v>
      </c>
      <c r="G28" s="845">
        <f t="shared" si="8"/>
        <v>400000</v>
      </c>
      <c r="H28" s="845">
        <f t="shared" si="8"/>
        <v>0</v>
      </c>
      <c r="I28" s="845">
        <f t="shared" si="8"/>
        <v>0</v>
      </c>
      <c r="J28" s="845">
        <f t="shared" si="8"/>
        <v>0</v>
      </c>
      <c r="K28" s="845">
        <f t="shared" si="8"/>
        <v>0</v>
      </c>
      <c r="L28" s="845">
        <f t="shared" si="8"/>
        <v>0</v>
      </c>
      <c r="M28" s="845">
        <f t="shared" si="8"/>
        <v>116</v>
      </c>
      <c r="N28" s="845">
        <f>N38</f>
        <v>0</v>
      </c>
      <c r="O28" s="845">
        <f>O38</f>
        <v>0</v>
      </c>
      <c r="P28" s="724"/>
      <c r="Q28" s="724"/>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s="681"/>
      <c r="AY28" s="681"/>
    </row>
    <row r="29" s="366" customFormat="1" ht="29.25" customHeight="1" spans="1:51">
      <c r="A29" s="431" t="s">
        <v>127</v>
      </c>
      <c r="B29" s="431" t="s">
        <v>109</v>
      </c>
      <c r="C29" s="426" t="s">
        <v>162</v>
      </c>
      <c r="D29" s="815">
        <f t="shared" si="6"/>
        <v>1076029</v>
      </c>
      <c r="E29" s="815">
        <f t="shared" si="7"/>
        <v>1076029</v>
      </c>
      <c r="F29" s="815">
        <f>F30+F33</f>
        <v>1076029</v>
      </c>
      <c r="G29" s="815"/>
      <c r="H29" s="815"/>
      <c r="I29" s="815"/>
      <c r="J29" s="815"/>
      <c r="K29" s="815"/>
      <c r="L29" s="815"/>
      <c r="M29" s="815"/>
      <c r="N29" s="815"/>
      <c r="O29" s="815"/>
      <c r="P29" s="617"/>
      <c r="Q29" s="617"/>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366" customFormat="1" ht="29.25" customHeight="1" spans="1:51">
      <c r="A30" s="431" t="s">
        <v>163</v>
      </c>
      <c r="B30" s="431" t="s">
        <v>109</v>
      </c>
      <c r="C30" s="426" t="s">
        <v>164</v>
      </c>
      <c r="D30" s="815">
        <f t="shared" si="6"/>
        <v>1004852</v>
      </c>
      <c r="E30" s="815">
        <f t="shared" si="7"/>
        <v>1004852</v>
      </c>
      <c r="F30" s="815">
        <f>F31+F32</f>
        <v>1004852</v>
      </c>
      <c r="G30" s="815"/>
      <c r="H30" s="815"/>
      <c r="I30" s="815"/>
      <c r="J30" s="815"/>
      <c r="K30" s="815"/>
      <c r="L30" s="815"/>
      <c r="M30" s="815"/>
      <c r="N30" s="815"/>
      <c r="O30" s="815"/>
      <c r="P30" s="617"/>
      <c r="Q30" s="617"/>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366" customFormat="1" ht="29.25" customHeight="1" spans="1:51">
      <c r="A31" s="431" t="s">
        <v>165</v>
      </c>
      <c r="B31" s="431" t="s">
        <v>109</v>
      </c>
      <c r="C31" s="426" t="s">
        <v>166</v>
      </c>
      <c r="D31" s="815">
        <f t="shared" si="6"/>
        <v>669901</v>
      </c>
      <c r="E31" s="815">
        <f t="shared" si="7"/>
        <v>669901</v>
      </c>
      <c r="F31" s="815">
        <v>669901</v>
      </c>
      <c r="G31" s="815"/>
      <c r="H31" s="815"/>
      <c r="I31" s="815"/>
      <c r="J31" s="815"/>
      <c r="K31" s="815"/>
      <c r="L31" s="815"/>
      <c r="M31" s="815"/>
      <c r="N31" s="815"/>
      <c r="O31" s="815"/>
      <c r="P31" s="617"/>
      <c r="Q31" s="617"/>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366" customFormat="1" ht="29.25" customHeight="1" spans="1:51">
      <c r="A32" s="431" t="s">
        <v>167</v>
      </c>
      <c r="B32" s="431" t="s">
        <v>109</v>
      </c>
      <c r="C32" s="426" t="s">
        <v>168</v>
      </c>
      <c r="D32" s="815">
        <f t="shared" si="6"/>
        <v>334951</v>
      </c>
      <c r="E32" s="815">
        <f t="shared" si="7"/>
        <v>334951</v>
      </c>
      <c r="F32" s="815">
        <v>334951</v>
      </c>
      <c r="G32" s="815"/>
      <c r="H32" s="815"/>
      <c r="I32" s="815"/>
      <c r="J32" s="815"/>
      <c r="K32" s="815"/>
      <c r="L32" s="815"/>
      <c r="M32" s="815"/>
      <c r="N32" s="815"/>
      <c r="O32" s="815"/>
      <c r="P32" s="617"/>
      <c r="Q32" s="617"/>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366" customFormat="1" ht="29.25" customHeight="1" spans="1:51">
      <c r="A33" s="431" t="s">
        <v>134</v>
      </c>
      <c r="B33" s="431" t="s">
        <v>109</v>
      </c>
      <c r="C33" s="426" t="s">
        <v>169</v>
      </c>
      <c r="D33" s="815">
        <f t="shared" si="6"/>
        <v>71177</v>
      </c>
      <c r="E33" s="815">
        <f t="shared" si="7"/>
        <v>71177</v>
      </c>
      <c r="F33" s="815">
        <v>71177</v>
      </c>
      <c r="G33" s="815"/>
      <c r="H33" s="815"/>
      <c r="I33" s="815"/>
      <c r="J33" s="815"/>
      <c r="K33" s="815"/>
      <c r="L33" s="815"/>
      <c r="M33" s="815"/>
      <c r="N33" s="815"/>
      <c r="O33" s="815"/>
      <c r="P33" s="617"/>
      <c r="Q33" s="617"/>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366" customFormat="1" ht="29.25" customHeight="1" spans="1:51">
      <c r="A34" s="431" t="s">
        <v>170</v>
      </c>
      <c r="B34" s="431" t="s">
        <v>109</v>
      </c>
      <c r="C34" s="426" t="s">
        <v>171</v>
      </c>
      <c r="D34" s="815">
        <f t="shared" si="6"/>
        <v>71177</v>
      </c>
      <c r="E34" s="815">
        <f t="shared" si="7"/>
        <v>71177</v>
      </c>
      <c r="F34" s="815">
        <v>71177</v>
      </c>
      <c r="G34" s="815"/>
      <c r="H34" s="815"/>
      <c r="I34" s="815"/>
      <c r="J34" s="815"/>
      <c r="K34" s="815"/>
      <c r="L34" s="815"/>
      <c r="M34" s="815"/>
      <c r="N34" s="815"/>
      <c r="O34" s="815"/>
      <c r="P34" s="617"/>
      <c r="Q34" s="617"/>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366" customFormat="1" ht="29.25" customHeight="1" spans="1:51">
      <c r="A35" s="431" t="s">
        <v>172</v>
      </c>
      <c r="B35" s="431" t="s">
        <v>109</v>
      </c>
      <c r="C35" s="426" t="s">
        <v>173</v>
      </c>
      <c r="D35" s="815">
        <f t="shared" si="6"/>
        <v>314016</v>
      </c>
      <c r="E35" s="815">
        <f t="shared" si="7"/>
        <v>314016</v>
      </c>
      <c r="F35" s="815">
        <v>314016</v>
      </c>
      <c r="G35" s="815"/>
      <c r="H35" s="815"/>
      <c r="I35" s="815"/>
      <c r="J35" s="815"/>
      <c r="K35" s="815"/>
      <c r="L35" s="815"/>
      <c r="M35" s="815"/>
      <c r="N35" s="815"/>
      <c r="O35" s="815"/>
      <c r="P35" s="617"/>
      <c r="Q35" s="617"/>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366" customFormat="1" ht="29.25" customHeight="1" spans="1:51">
      <c r="A36" s="431" t="s">
        <v>174</v>
      </c>
      <c r="B36" s="431" t="s">
        <v>109</v>
      </c>
      <c r="C36" s="426" t="s">
        <v>175</v>
      </c>
      <c r="D36" s="815">
        <f t="shared" si="6"/>
        <v>314016</v>
      </c>
      <c r="E36" s="815">
        <f t="shared" si="7"/>
        <v>314016</v>
      </c>
      <c r="F36" s="815">
        <v>314016</v>
      </c>
      <c r="G36" s="815"/>
      <c r="H36" s="815"/>
      <c r="I36" s="815"/>
      <c r="J36" s="815"/>
      <c r="K36" s="815"/>
      <c r="L36" s="815"/>
      <c r="M36" s="815"/>
      <c r="N36" s="815"/>
      <c r="O36" s="815"/>
      <c r="P36" s="617"/>
      <c r="Q36" s="617"/>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366" customFormat="1" ht="29.25" customHeight="1" spans="1:51">
      <c r="A37" s="431" t="s">
        <v>142</v>
      </c>
      <c r="B37" s="431" t="s">
        <v>109</v>
      </c>
      <c r="C37" s="426" t="s">
        <v>176</v>
      </c>
      <c r="D37" s="815">
        <f t="shared" si="6"/>
        <v>314016</v>
      </c>
      <c r="E37" s="815">
        <f t="shared" si="7"/>
        <v>314016</v>
      </c>
      <c r="F37" s="815">
        <v>314016</v>
      </c>
      <c r="G37" s="815"/>
      <c r="H37" s="815"/>
      <c r="I37" s="815"/>
      <c r="J37" s="815"/>
      <c r="K37" s="815"/>
      <c r="L37" s="815"/>
      <c r="M37" s="815"/>
      <c r="N37" s="815"/>
      <c r="O37" s="815"/>
      <c r="P37" s="617"/>
      <c r="Q37" s="617"/>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366" customFormat="1" ht="29.25" customHeight="1" spans="1:51">
      <c r="A38" s="431" t="s">
        <v>144</v>
      </c>
      <c r="B38" s="431" t="s">
        <v>109</v>
      </c>
      <c r="C38" s="426" t="s">
        <v>177</v>
      </c>
      <c r="D38" s="815">
        <f t="shared" si="6"/>
        <v>6054041</v>
      </c>
      <c r="E38" s="815">
        <f t="shared" si="7"/>
        <v>6053925</v>
      </c>
      <c r="F38" s="815">
        <f t="shared" ref="F38:O38" si="9">F39</f>
        <v>5653925</v>
      </c>
      <c r="G38" s="815">
        <f t="shared" si="9"/>
        <v>400000</v>
      </c>
      <c r="H38" s="815">
        <f t="shared" si="9"/>
        <v>0</v>
      </c>
      <c r="I38" s="815">
        <f t="shared" si="9"/>
        <v>0</v>
      </c>
      <c r="J38" s="815">
        <f t="shared" si="9"/>
        <v>0</v>
      </c>
      <c r="K38" s="815">
        <f t="shared" si="9"/>
        <v>0</v>
      </c>
      <c r="L38" s="815">
        <f t="shared" si="9"/>
        <v>0</v>
      </c>
      <c r="M38" s="815">
        <f t="shared" si="9"/>
        <v>116</v>
      </c>
      <c r="N38" s="815">
        <f t="shared" si="9"/>
        <v>0</v>
      </c>
      <c r="O38" s="815">
        <f t="shared" si="9"/>
        <v>0</v>
      </c>
      <c r="P38" s="617"/>
      <c r="Q38" s="617"/>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366" customFormat="1" ht="29.25" customHeight="1" spans="1:51">
      <c r="A39" s="422" t="s">
        <v>178</v>
      </c>
      <c r="B39" s="431" t="s">
        <v>109</v>
      </c>
      <c r="C39" s="426" t="s">
        <v>179</v>
      </c>
      <c r="D39" s="815">
        <f t="shared" si="6"/>
        <v>6054041</v>
      </c>
      <c r="E39" s="815">
        <f t="shared" si="7"/>
        <v>6053925</v>
      </c>
      <c r="F39" s="815">
        <f t="shared" ref="F39:M39" si="10">F40+F41+F43+F42</f>
        <v>5653925</v>
      </c>
      <c r="G39" s="815">
        <f t="shared" si="10"/>
        <v>400000</v>
      </c>
      <c r="H39" s="815">
        <f t="shared" si="10"/>
        <v>0</v>
      </c>
      <c r="I39" s="815">
        <f t="shared" si="10"/>
        <v>0</v>
      </c>
      <c r="J39" s="815">
        <f t="shared" si="10"/>
        <v>0</v>
      </c>
      <c r="K39" s="815">
        <f t="shared" si="10"/>
        <v>0</v>
      </c>
      <c r="L39" s="815">
        <f t="shared" si="10"/>
        <v>0</v>
      </c>
      <c r="M39" s="815">
        <f t="shared" si="10"/>
        <v>116</v>
      </c>
      <c r="N39" s="815">
        <f>N40+N41+N43+N42+N56</f>
        <v>0</v>
      </c>
      <c r="O39" s="815">
        <f>O40+O41+O43+O42+O56</f>
        <v>0</v>
      </c>
      <c r="P39" s="617"/>
      <c r="Q39" s="617"/>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366" customFormat="1" ht="29.25" customHeight="1" spans="1:51">
      <c r="A40" s="422" t="s">
        <v>180</v>
      </c>
      <c r="B40" s="431" t="s">
        <v>109</v>
      </c>
      <c r="C40" s="426" t="s">
        <v>181</v>
      </c>
      <c r="D40" s="815">
        <f t="shared" si="6"/>
        <v>5748041</v>
      </c>
      <c r="E40" s="815">
        <f t="shared" si="7"/>
        <v>5747925</v>
      </c>
      <c r="F40" s="815">
        <v>5347925</v>
      </c>
      <c r="G40" s="814">
        <v>400000</v>
      </c>
      <c r="H40" s="815">
        <v>0</v>
      </c>
      <c r="I40" s="815">
        <v>0</v>
      </c>
      <c r="J40" s="815">
        <v>0</v>
      </c>
      <c r="K40" s="815">
        <v>0</v>
      </c>
      <c r="L40" s="815">
        <v>0</v>
      </c>
      <c r="M40" s="815">
        <v>116</v>
      </c>
      <c r="N40" s="815">
        <v>0</v>
      </c>
      <c r="O40" s="815">
        <v>0</v>
      </c>
      <c r="P40" s="617"/>
      <c r="Q40" s="617"/>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366" customFormat="1" ht="29.25" customHeight="1" spans="1:51">
      <c r="A41" s="422" t="s">
        <v>182</v>
      </c>
      <c r="B41" s="431" t="s">
        <v>109</v>
      </c>
      <c r="C41" s="426" t="s">
        <v>183</v>
      </c>
      <c r="D41" s="815">
        <f t="shared" si="6"/>
        <v>50000</v>
      </c>
      <c r="E41" s="815">
        <f t="shared" si="7"/>
        <v>50000</v>
      </c>
      <c r="F41" s="815">
        <v>50000</v>
      </c>
      <c r="G41" s="814">
        <v>0</v>
      </c>
      <c r="H41" s="815">
        <v>0</v>
      </c>
      <c r="I41" s="815">
        <v>0</v>
      </c>
      <c r="J41" s="815">
        <v>0</v>
      </c>
      <c r="K41" s="815">
        <v>0</v>
      </c>
      <c r="L41" s="815">
        <v>0</v>
      </c>
      <c r="M41" s="815">
        <v>0</v>
      </c>
      <c r="N41" s="815">
        <v>0</v>
      </c>
      <c r="O41" s="815">
        <v>0</v>
      </c>
      <c r="P41" s="617"/>
      <c r="Q41" s="617"/>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366" customFormat="1" ht="29.25" customHeight="1" spans="1:51">
      <c r="A42" s="422" t="s">
        <v>184</v>
      </c>
      <c r="B42" s="431" t="s">
        <v>109</v>
      </c>
      <c r="C42" s="426" t="s">
        <v>185</v>
      </c>
      <c r="D42" s="815">
        <f t="shared" si="6"/>
        <v>36000</v>
      </c>
      <c r="E42" s="815">
        <f t="shared" si="7"/>
        <v>36000</v>
      </c>
      <c r="F42" s="815">
        <v>36000</v>
      </c>
      <c r="G42" s="814">
        <v>0</v>
      </c>
      <c r="H42" s="815">
        <v>0</v>
      </c>
      <c r="I42" s="815">
        <v>0</v>
      </c>
      <c r="J42" s="815">
        <v>0</v>
      </c>
      <c r="K42" s="815">
        <v>0</v>
      </c>
      <c r="L42" s="815">
        <v>0</v>
      </c>
      <c r="M42" s="815">
        <v>0</v>
      </c>
      <c r="N42" s="815">
        <v>0</v>
      </c>
      <c r="O42" s="815">
        <v>0</v>
      </c>
      <c r="P42" s="617"/>
      <c r="Q42" s="617"/>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366" customFormat="1" ht="29.25" customHeight="1" spans="1:51">
      <c r="A43" s="422" t="s">
        <v>186</v>
      </c>
      <c r="B43" s="431" t="s">
        <v>109</v>
      </c>
      <c r="C43" s="426" t="s">
        <v>187</v>
      </c>
      <c r="D43" s="815">
        <f t="shared" si="6"/>
        <v>220000</v>
      </c>
      <c r="E43" s="815">
        <f t="shared" si="7"/>
        <v>220000</v>
      </c>
      <c r="F43" s="815">
        <v>220000</v>
      </c>
      <c r="G43" s="814">
        <v>0</v>
      </c>
      <c r="H43" s="815">
        <v>0</v>
      </c>
      <c r="I43" s="815">
        <v>0</v>
      </c>
      <c r="J43" s="815">
        <v>0</v>
      </c>
      <c r="K43" s="815">
        <v>0</v>
      </c>
      <c r="L43" s="815">
        <v>0</v>
      </c>
      <c r="M43" s="815">
        <v>0</v>
      </c>
      <c r="N43" s="815">
        <v>0</v>
      </c>
      <c r="O43" s="815">
        <v>0</v>
      </c>
      <c r="P43" s="617"/>
      <c r="Q43" s="617"/>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366" customFormat="1" ht="29.25" customHeight="1" spans="1:51">
      <c r="A44" s="431" t="s">
        <v>156</v>
      </c>
      <c r="B44" s="431" t="s">
        <v>109</v>
      </c>
      <c r="C44" s="426" t="s">
        <v>188</v>
      </c>
      <c r="D44" s="815">
        <f t="shared" si="6"/>
        <v>502426</v>
      </c>
      <c r="E44" s="815">
        <f t="shared" si="7"/>
        <v>502426</v>
      </c>
      <c r="F44" s="815">
        <v>502426</v>
      </c>
      <c r="G44" s="814"/>
      <c r="H44" s="815"/>
      <c r="I44" s="815"/>
      <c r="J44" s="815"/>
      <c r="K44" s="815"/>
      <c r="L44" s="815"/>
      <c r="M44" s="815"/>
      <c r="N44" s="815"/>
      <c r="O44" s="815"/>
      <c r="P44" s="617"/>
      <c r="Q44" s="617"/>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366" customFormat="1" ht="29.25" customHeight="1" spans="1:51">
      <c r="A45" s="422" t="s">
        <v>158</v>
      </c>
      <c r="B45" s="431" t="s">
        <v>109</v>
      </c>
      <c r="C45" s="426" t="s">
        <v>189</v>
      </c>
      <c r="D45" s="815">
        <f t="shared" si="6"/>
        <v>502426</v>
      </c>
      <c r="E45" s="815">
        <f t="shared" si="7"/>
        <v>502426</v>
      </c>
      <c r="F45" s="815">
        <v>502426</v>
      </c>
      <c r="G45" s="814"/>
      <c r="H45" s="815"/>
      <c r="I45" s="815"/>
      <c r="J45" s="815"/>
      <c r="K45" s="815"/>
      <c r="L45" s="815"/>
      <c r="M45" s="815"/>
      <c r="N45" s="815"/>
      <c r="O45" s="815"/>
      <c r="P45" s="617"/>
      <c r="Q45" s="617"/>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366" customFormat="1" ht="29.25" customHeight="1" spans="1:51">
      <c r="A46" s="422" t="s">
        <v>160</v>
      </c>
      <c r="B46" s="431" t="s">
        <v>109</v>
      </c>
      <c r="C46" s="426" t="s">
        <v>190</v>
      </c>
      <c r="D46" s="815">
        <f t="shared" si="6"/>
        <v>502426</v>
      </c>
      <c r="E46" s="815">
        <f t="shared" si="7"/>
        <v>502426</v>
      </c>
      <c r="F46" s="815">
        <v>502426</v>
      </c>
      <c r="G46" s="814"/>
      <c r="H46" s="815"/>
      <c r="I46" s="815"/>
      <c r="J46" s="815"/>
      <c r="K46" s="815"/>
      <c r="L46" s="815"/>
      <c r="M46" s="815"/>
      <c r="N46" s="815"/>
      <c r="O46" s="815"/>
      <c r="P46" s="617"/>
      <c r="Q46" s="617"/>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410" customFormat="1" ht="29.25" customHeight="1" spans="1:51">
      <c r="A47" s="577"/>
      <c r="B47" s="429" t="s">
        <v>111</v>
      </c>
      <c r="C47" s="430" t="s">
        <v>112</v>
      </c>
      <c r="D47" s="845">
        <f t="shared" si="6"/>
        <v>565997</v>
      </c>
      <c r="E47" s="845">
        <f t="shared" si="7"/>
        <v>273357</v>
      </c>
      <c r="F47" s="845">
        <f>F48+F51+F54</f>
        <v>273357</v>
      </c>
      <c r="G47" s="842"/>
      <c r="H47" s="845">
        <f t="shared" ref="G47:O47" si="11">H56</f>
        <v>0</v>
      </c>
      <c r="I47" s="845">
        <f t="shared" si="11"/>
        <v>0</v>
      </c>
      <c r="J47" s="845">
        <f t="shared" si="11"/>
        <v>0</v>
      </c>
      <c r="K47" s="845">
        <f t="shared" si="11"/>
        <v>0</v>
      </c>
      <c r="L47" s="845">
        <f t="shared" si="11"/>
        <v>0</v>
      </c>
      <c r="M47" s="845">
        <f t="shared" si="11"/>
        <v>292640</v>
      </c>
      <c r="N47" s="845">
        <f t="shared" si="11"/>
        <v>0</v>
      </c>
      <c r="O47" s="845">
        <f t="shared" si="11"/>
        <v>0</v>
      </c>
      <c r="P47" s="681"/>
      <c r="Q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1"/>
      <c r="AY47" s="681"/>
    </row>
    <row r="48" s="366" customFormat="1" ht="29.25" customHeight="1" spans="1:51">
      <c r="A48" s="431" t="s">
        <v>127</v>
      </c>
      <c r="B48" s="431" t="s">
        <v>111</v>
      </c>
      <c r="C48" s="426" t="s">
        <v>162</v>
      </c>
      <c r="D48" s="815">
        <f t="shared" si="6"/>
        <v>73094</v>
      </c>
      <c r="E48" s="815">
        <f t="shared" si="7"/>
        <v>73094</v>
      </c>
      <c r="F48" s="815">
        <f t="shared" ref="F48:F52" si="12">F49</f>
        <v>73094</v>
      </c>
      <c r="G48" s="815"/>
      <c r="H48" s="815"/>
      <c r="I48" s="815"/>
      <c r="J48" s="815"/>
      <c r="K48" s="815"/>
      <c r="L48" s="815"/>
      <c r="M48" s="815"/>
      <c r="N48" s="815"/>
      <c r="O48" s="815"/>
      <c r="P48" s="617"/>
      <c r="Q48" s="617"/>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366" customFormat="1" ht="29.25" customHeight="1" spans="1:51">
      <c r="A49" s="431" t="s">
        <v>163</v>
      </c>
      <c r="B49" s="431" t="s">
        <v>111</v>
      </c>
      <c r="C49" s="426" t="s">
        <v>164</v>
      </c>
      <c r="D49" s="815">
        <f t="shared" si="6"/>
        <v>73094</v>
      </c>
      <c r="E49" s="815">
        <f t="shared" si="7"/>
        <v>73094</v>
      </c>
      <c r="F49" s="815">
        <f t="shared" si="12"/>
        <v>73094</v>
      </c>
      <c r="G49" s="815"/>
      <c r="H49" s="815"/>
      <c r="I49" s="815"/>
      <c r="J49" s="815"/>
      <c r="K49" s="815"/>
      <c r="L49" s="815"/>
      <c r="M49" s="815"/>
      <c r="N49" s="815"/>
      <c r="O49" s="815"/>
      <c r="P49" s="617"/>
      <c r="Q49" s="617"/>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366" customFormat="1" ht="29.25" customHeight="1" spans="1:51">
      <c r="A50" s="431" t="s">
        <v>165</v>
      </c>
      <c r="B50" s="431" t="s">
        <v>111</v>
      </c>
      <c r="C50" s="426" t="s">
        <v>166</v>
      </c>
      <c r="D50" s="815">
        <f t="shared" si="6"/>
        <v>73094</v>
      </c>
      <c r="E50" s="815">
        <f t="shared" si="7"/>
        <v>73094</v>
      </c>
      <c r="F50" s="815">
        <v>73094</v>
      </c>
      <c r="G50" s="815"/>
      <c r="H50" s="815"/>
      <c r="I50" s="815"/>
      <c r="J50" s="815"/>
      <c r="K50" s="815"/>
      <c r="L50" s="815"/>
      <c r="M50" s="815"/>
      <c r="N50" s="815"/>
      <c r="O50" s="815"/>
      <c r="P50" s="617"/>
      <c r="Q50" s="617"/>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366" customFormat="1" ht="29.25" customHeight="1" spans="1:51">
      <c r="A51" s="431" t="s">
        <v>172</v>
      </c>
      <c r="B51" s="431" t="s">
        <v>111</v>
      </c>
      <c r="C51" s="426" t="s">
        <v>173</v>
      </c>
      <c r="D51" s="815">
        <f t="shared" si="6"/>
        <v>34263</v>
      </c>
      <c r="E51" s="815">
        <f t="shared" si="7"/>
        <v>34263</v>
      </c>
      <c r="F51" s="815">
        <f t="shared" si="12"/>
        <v>34263</v>
      </c>
      <c r="G51" s="815"/>
      <c r="H51" s="815"/>
      <c r="I51" s="815"/>
      <c r="J51" s="815"/>
      <c r="K51" s="815"/>
      <c r="L51" s="815"/>
      <c r="M51" s="815"/>
      <c r="N51" s="815"/>
      <c r="O51" s="815"/>
      <c r="P51" s="617"/>
      <c r="Q51" s="617"/>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366" customFormat="1" ht="29.25" customHeight="1" spans="1:51">
      <c r="A52" s="431" t="s">
        <v>174</v>
      </c>
      <c r="B52" s="431" t="s">
        <v>111</v>
      </c>
      <c r="C52" s="426" t="s">
        <v>175</v>
      </c>
      <c r="D52" s="815">
        <f t="shared" si="6"/>
        <v>34263</v>
      </c>
      <c r="E52" s="815">
        <f t="shared" si="7"/>
        <v>34263</v>
      </c>
      <c r="F52" s="815">
        <f t="shared" si="12"/>
        <v>34263</v>
      </c>
      <c r="G52" s="815"/>
      <c r="H52" s="815"/>
      <c r="I52" s="815"/>
      <c r="J52" s="815"/>
      <c r="K52" s="815"/>
      <c r="L52" s="815"/>
      <c r="M52" s="815"/>
      <c r="N52" s="815"/>
      <c r="O52" s="815"/>
      <c r="P52" s="617"/>
      <c r="Q52" s="617"/>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366" customFormat="1" ht="29.25" customHeight="1" spans="1:51">
      <c r="A53" s="431" t="s">
        <v>142</v>
      </c>
      <c r="B53" s="431" t="s">
        <v>111</v>
      </c>
      <c r="C53" s="426" t="s">
        <v>176</v>
      </c>
      <c r="D53" s="815">
        <f t="shared" si="6"/>
        <v>34263</v>
      </c>
      <c r="E53" s="815">
        <f t="shared" si="7"/>
        <v>34263</v>
      </c>
      <c r="F53" s="815">
        <v>34263</v>
      </c>
      <c r="G53" s="815"/>
      <c r="H53" s="815"/>
      <c r="I53" s="815"/>
      <c r="J53" s="815"/>
      <c r="K53" s="815"/>
      <c r="L53" s="815"/>
      <c r="M53" s="815"/>
      <c r="N53" s="815"/>
      <c r="O53" s="815"/>
      <c r="P53" s="617"/>
      <c r="Q53" s="617"/>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366" customFormat="1" ht="29.25" customHeight="1" spans="1:51">
      <c r="A54" s="431" t="s">
        <v>144</v>
      </c>
      <c r="B54" s="431" t="s">
        <v>111</v>
      </c>
      <c r="C54" s="846" t="s">
        <v>177</v>
      </c>
      <c r="D54" s="815">
        <f t="shared" si="6"/>
        <v>458640</v>
      </c>
      <c r="E54" s="815">
        <f t="shared" si="7"/>
        <v>166000</v>
      </c>
      <c r="F54" s="815">
        <f t="shared" ref="F54:M54" si="13">F55</f>
        <v>166000</v>
      </c>
      <c r="G54" s="815">
        <f t="shared" si="13"/>
        <v>0</v>
      </c>
      <c r="H54" s="815">
        <f t="shared" si="13"/>
        <v>0</v>
      </c>
      <c r="I54" s="815">
        <f t="shared" si="13"/>
        <v>0</v>
      </c>
      <c r="J54" s="815">
        <f t="shared" si="13"/>
        <v>0</v>
      </c>
      <c r="K54" s="815">
        <f t="shared" si="13"/>
        <v>0</v>
      </c>
      <c r="L54" s="815">
        <f t="shared" si="13"/>
        <v>0</v>
      </c>
      <c r="M54" s="815">
        <f t="shared" si="13"/>
        <v>292640</v>
      </c>
      <c r="N54" s="815"/>
      <c r="O54" s="815"/>
      <c r="P54" s="1"/>
      <c r="Q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366" customFormat="1" ht="29.25" customHeight="1" spans="1:51">
      <c r="A55" s="422" t="s">
        <v>178</v>
      </c>
      <c r="B55" s="431" t="s">
        <v>111</v>
      </c>
      <c r="C55" s="846" t="s">
        <v>179</v>
      </c>
      <c r="D55" s="815">
        <f t="shared" si="6"/>
        <v>458640</v>
      </c>
      <c r="E55" s="815">
        <f t="shared" si="7"/>
        <v>166000</v>
      </c>
      <c r="F55" s="815">
        <f t="shared" ref="F55:M55" si="14">F56</f>
        <v>166000</v>
      </c>
      <c r="G55" s="815">
        <f t="shared" si="14"/>
        <v>0</v>
      </c>
      <c r="H55" s="815">
        <f t="shared" si="14"/>
        <v>0</v>
      </c>
      <c r="I55" s="815">
        <f t="shared" si="14"/>
        <v>0</v>
      </c>
      <c r="J55" s="815">
        <f t="shared" si="14"/>
        <v>0</v>
      </c>
      <c r="K55" s="815">
        <f t="shared" si="14"/>
        <v>0</v>
      </c>
      <c r="L55" s="815">
        <f t="shared" si="14"/>
        <v>0</v>
      </c>
      <c r="M55" s="815">
        <f t="shared" si="14"/>
        <v>292640</v>
      </c>
      <c r="N55" s="815"/>
      <c r="O55" s="815"/>
      <c r="P55" s="1"/>
      <c r="Q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366" customFormat="1" ht="29.25" customHeight="1" spans="1:51">
      <c r="A56" s="422" t="s">
        <v>180</v>
      </c>
      <c r="B56" s="431" t="s">
        <v>111</v>
      </c>
      <c r="C56" s="847" t="s">
        <v>181</v>
      </c>
      <c r="D56" s="815">
        <f t="shared" si="6"/>
        <v>458640</v>
      </c>
      <c r="E56" s="815">
        <f t="shared" si="7"/>
        <v>166000</v>
      </c>
      <c r="F56" s="815">
        <v>166000</v>
      </c>
      <c r="G56" s="814">
        <v>0</v>
      </c>
      <c r="H56" s="815">
        <v>0</v>
      </c>
      <c r="I56" s="815">
        <v>0</v>
      </c>
      <c r="J56" s="815">
        <v>0</v>
      </c>
      <c r="K56" s="815">
        <v>0</v>
      </c>
      <c r="L56" s="815">
        <v>0</v>
      </c>
      <c r="M56" s="815">
        <v>292640</v>
      </c>
      <c r="N56" s="815">
        <v>0</v>
      </c>
      <c r="O56" s="815">
        <v>0</v>
      </c>
      <c r="P56" s="1"/>
      <c r="Q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410" customFormat="1" ht="29.25" customHeight="1" spans="1:51">
      <c r="A57" s="577"/>
      <c r="B57" s="429" t="s">
        <v>113</v>
      </c>
      <c r="C57" s="430" t="s">
        <v>114</v>
      </c>
      <c r="D57" s="845">
        <f t="shared" si="6"/>
        <v>4478335</v>
      </c>
      <c r="E57" s="845">
        <f t="shared" si="7"/>
        <v>4478335</v>
      </c>
      <c r="F57" s="848">
        <f>F58+F64+F67+F71</f>
        <v>4378335</v>
      </c>
      <c r="G57" s="845">
        <f>G58+G64+G67+G71</f>
        <v>100000</v>
      </c>
      <c r="H57" s="849"/>
      <c r="I57" s="849"/>
      <c r="J57" s="849"/>
      <c r="K57" s="849"/>
      <c r="L57" s="849"/>
      <c r="M57" s="849"/>
      <c r="N57" s="849"/>
      <c r="O57" s="849"/>
      <c r="P57" s="724"/>
      <c r="Q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1"/>
      <c r="AY57" s="681"/>
    </row>
    <row r="58" s="366" customFormat="1" ht="29.25" customHeight="1" spans="1:51">
      <c r="A58" s="431" t="s">
        <v>127</v>
      </c>
      <c r="B58" s="431" t="s">
        <v>113</v>
      </c>
      <c r="C58" s="426" t="s">
        <v>162</v>
      </c>
      <c r="D58" s="815">
        <f t="shared" si="6"/>
        <v>702930</v>
      </c>
      <c r="E58" s="815">
        <f t="shared" si="7"/>
        <v>702930</v>
      </c>
      <c r="F58" s="627">
        <f>F59+F62</f>
        <v>702930</v>
      </c>
      <c r="G58" s="815"/>
      <c r="H58" s="639"/>
      <c r="I58" s="639"/>
      <c r="J58" s="639"/>
      <c r="K58" s="639"/>
      <c r="L58" s="639"/>
      <c r="M58" s="639"/>
      <c r="N58" s="639"/>
      <c r="O58" s="639"/>
      <c r="P58" s="617"/>
      <c r="Q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366" customFormat="1" ht="29.25" customHeight="1" spans="1:51">
      <c r="A59" s="431" t="s">
        <v>163</v>
      </c>
      <c r="B59" s="431" t="s">
        <v>113</v>
      </c>
      <c r="C59" s="426" t="s">
        <v>164</v>
      </c>
      <c r="D59" s="815">
        <f t="shared" si="6"/>
        <v>569079</v>
      </c>
      <c r="E59" s="815">
        <f t="shared" si="7"/>
        <v>569079</v>
      </c>
      <c r="F59" s="627">
        <f>F60+F61</f>
        <v>569079</v>
      </c>
      <c r="G59" s="815"/>
      <c r="H59" s="639"/>
      <c r="I59" s="639"/>
      <c r="J59" s="639"/>
      <c r="K59" s="639"/>
      <c r="L59" s="639"/>
      <c r="M59" s="639"/>
      <c r="N59" s="639"/>
      <c r="O59" s="639"/>
      <c r="P59" s="617"/>
      <c r="Q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366" customFormat="1" ht="29.25" customHeight="1" spans="1:51">
      <c r="A60" s="431" t="s">
        <v>165</v>
      </c>
      <c r="B60" s="431" t="s">
        <v>113</v>
      </c>
      <c r="C60" s="426" t="s">
        <v>166</v>
      </c>
      <c r="D60" s="815">
        <f t="shared" si="6"/>
        <v>379386</v>
      </c>
      <c r="E60" s="815">
        <f t="shared" si="7"/>
        <v>379386</v>
      </c>
      <c r="F60" s="627">
        <v>379386</v>
      </c>
      <c r="G60" s="815"/>
      <c r="H60" s="639"/>
      <c r="I60" s="639"/>
      <c r="J60" s="639"/>
      <c r="K60" s="639"/>
      <c r="L60" s="639"/>
      <c r="M60" s="639"/>
      <c r="N60" s="639"/>
      <c r="O60" s="639"/>
      <c r="P60" s="617"/>
      <c r="Q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366" customFormat="1" ht="29.25" customHeight="1" spans="1:51">
      <c r="A61" s="431" t="s">
        <v>167</v>
      </c>
      <c r="B61" s="431" t="s">
        <v>113</v>
      </c>
      <c r="C61" s="426" t="s">
        <v>168</v>
      </c>
      <c r="D61" s="815">
        <f t="shared" si="6"/>
        <v>189693</v>
      </c>
      <c r="E61" s="815">
        <f t="shared" si="7"/>
        <v>189693</v>
      </c>
      <c r="F61" s="627">
        <v>189693</v>
      </c>
      <c r="G61" s="815"/>
      <c r="H61" s="639"/>
      <c r="I61" s="639"/>
      <c r="J61" s="639"/>
      <c r="K61" s="639"/>
      <c r="L61" s="639"/>
      <c r="M61" s="639"/>
      <c r="N61" s="639"/>
      <c r="O61" s="639"/>
      <c r="P61" s="617"/>
      <c r="Q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366" customFormat="1" ht="29.25" customHeight="1" spans="1:51">
      <c r="A62" s="431" t="s">
        <v>134</v>
      </c>
      <c r="B62" s="431" t="s">
        <v>113</v>
      </c>
      <c r="C62" s="426" t="s">
        <v>169</v>
      </c>
      <c r="D62" s="815">
        <f t="shared" si="6"/>
        <v>133851</v>
      </c>
      <c r="E62" s="815">
        <f t="shared" si="7"/>
        <v>133851</v>
      </c>
      <c r="F62" s="627">
        <f t="shared" ref="F62:F65" si="15">F63</f>
        <v>133851</v>
      </c>
      <c r="G62" s="815"/>
      <c r="H62" s="639"/>
      <c r="I62" s="639"/>
      <c r="J62" s="639"/>
      <c r="K62" s="639"/>
      <c r="L62" s="639"/>
      <c r="M62" s="639"/>
      <c r="N62" s="639"/>
      <c r="O62" s="639"/>
      <c r="P62" s="617"/>
      <c r="Q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366" customFormat="1" ht="29.25" customHeight="1" spans="1:51">
      <c r="A63" s="431" t="s">
        <v>170</v>
      </c>
      <c r="B63" s="431" t="s">
        <v>113</v>
      </c>
      <c r="C63" s="426" t="s">
        <v>171</v>
      </c>
      <c r="D63" s="815">
        <f t="shared" si="6"/>
        <v>133851</v>
      </c>
      <c r="E63" s="815">
        <f t="shared" si="7"/>
        <v>133851</v>
      </c>
      <c r="F63" s="627">
        <v>133851</v>
      </c>
      <c r="G63" s="815"/>
      <c r="H63" s="639"/>
      <c r="I63" s="639"/>
      <c r="J63" s="639"/>
      <c r="K63" s="639"/>
      <c r="L63" s="639"/>
      <c r="M63" s="639"/>
      <c r="N63" s="639"/>
      <c r="O63" s="639"/>
      <c r="P63" s="617"/>
      <c r="Q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366" customFormat="1" ht="29.25" customHeight="1" spans="1:51">
      <c r="A64" s="431" t="s">
        <v>172</v>
      </c>
      <c r="B64" s="431" t="s">
        <v>113</v>
      </c>
      <c r="C64" s="426" t="s">
        <v>173</v>
      </c>
      <c r="D64" s="815">
        <f t="shared" si="6"/>
        <v>177837</v>
      </c>
      <c r="E64" s="815">
        <f t="shared" si="7"/>
        <v>177837</v>
      </c>
      <c r="F64" s="627">
        <f t="shared" si="15"/>
        <v>177837</v>
      </c>
      <c r="G64" s="815"/>
      <c r="H64" s="639"/>
      <c r="I64" s="639"/>
      <c r="J64" s="639"/>
      <c r="K64" s="639"/>
      <c r="L64" s="639"/>
      <c r="M64" s="639"/>
      <c r="N64" s="639"/>
      <c r="O64" s="639"/>
      <c r="P64" s="617"/>
      <c r="Q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366" customFormat="1" ht="29.25" customHeight="1" spans="1:51">
      <c r="A65" s="431" t="s">
        <v>174</v>
      </c>
      <c r="B65" s="431" t="s">
        <v>113</v>
      </c>
      <c r="C65" s="426" t="s">
        <v>175</v>
      </c>
      <c r="D65" s="815">
        <f t="shared" si="6"/>
        <v>177837</v>
      </c>
      <c r="E65" s="815">
        <f t="shared" si="7"/>
        <v>177837</v>
      </c>
      <c r="F65" s="627">
        <f t="shared" si="15"/>
        <v>177837</v>
      </c>
      <c r="G65" s="815"/>
      <c r="H65" s="639"/>
      <c r="I65" s="639"/>
      <c r="J65" s="639"/>
      <c r="K65" s="639"/>
      <c r="L65" s="639"/>
      <c r="M65" s="639"/>
      <c r="N65" s="639"/>
      <c r="O65" s="639"/>
      <c r="P65" s="617"/>
      <c r="Q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366" customFormat="1" ht="29.25" customHeight="1" spans="1:51">
      <c r="A66" s="431" t="s">
        <v>142</v>
      </c>
      <c r="B66" s="431" t="s">
        <v>113</v>
      </c>
      <c r="C66" s="426" t="s">
        <v>176</v>
      </c>
      <c r="D66" s="815">
        <f t="shared" si="6"/>
        <v>177837</v>
      </c>
      <c r="E66" s="815">
        <f t="shared" si="7"/>
        <v>177837</v>
      </c>
      <c r="F66" s="627">
        <v>177837</v>
      </c>
      <c r="G66" s="815"/>
      <c r="H66" s="639"/>
      <c r="I66" s="639"/>
      <c r="J66" s="639"/>
      <c r="K66" s="639"/>
      <c r="L66" s="639"/>
      <c r="M66" s="639"/>
      <c r="N66" s="639"/>
      <c r="O66" s="639"/>
      <c r="P66" s="617"/>
      <c r="Q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366" customFormat="1" ht="30.95" customHeight="1" spans="1:50">
      <c r="A67" s="850" t="s">
        <v>144</v>
      </c>
      <c r="B67" s="431" t="s">
        <v>113</v>
      </c>
      <c r="C67" s="426" t="s">
        <v>145</v>
      </c>
      <c r="D67" s="815">
        <f t="shared" si="6"/>
        <v>3313028</v>
      </c>
      <c r="E67" s="815">
        <f t="shared" si="7"/>
        <v>3313028</v>
      </c>
      <c r="F67" s="627">
        <v>3213028</v>
      </c>
      <c r="G67" s="815">
        <f>G68</f>
        <v>100000</v>
      </c>
      <c r="H67" s="639"/>
      <c r="I67" s="639"/>
      <c r="J67" s="639"/>
      <c r="K67" s="639"/>
      <c r="L67" s="639"/>
      <c r="M67" s="639"/>
      <c r="N67" s="639"/>
      <c r="O67" s="639"/>
      <c r="P67" s="617"/>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1"/>
      <c r="AQ67" s="501"/>
      <c r="AR67" s="501"/>
      <c r="AS67" s="501"/>
      <c r="AT67" s="501"/>
      <c r="AU67" s="501"/>
      <c r="AV67" s="501"/>
      <c r="AW67" s="501"/>
      <c r="AX67" s="501"/>
    </row>
    <row r="68" s="366" customFormat="1" ht="30.95" customHeight="1" spans="1:50">
      <c r="A68" s="431" t="s">
        <v>178</v>
      </c>
      <c r="B68" s="431" t="s">
        <v>113</v>
      </c>
      <c r="C68" s="426" t="s">
        <v>147</v>
      </c>
      <c r="D68" s="815">
        <f t="shared" si="6"/>
        <v>3313028</v>
      </c>
      <c r="E68" s="815">
        <f t="shared" si="7"/>
        <v>3313028</v>
      </c>
      <c r="F68" s="627">
        <f>F69+F70</f>
        <v>3213028</v>
      </c>
      <c r="G68" s="815">
        <f>G69+G70</f>
        <v>100000</v>
      </c>
      <c r="H68" s="639"/>
      <c r="I68" s="639"/>
      <c r="J68" s="639"/>
      <c r="K68" s="639"/>
      <c r="L68" s="639"/>
      <c r="M68" s="639"/>
      <c r="N68" s="639"/>
      <c r="O68" s="639"/>
      <c r="P68" s="617"/>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row>
    <row r="69" s="366" customFormat="1" ht="30.95" customHeight="1" spans="1:50">
      <c r="A69" s="431" t="s">
        <v>180</v>
      </c>
      <c r="B69" s="431" t="s">
        <v>113</v>
      </c>
      <c r="C69" s="426" t="s">
        <v>149</v>
      </c>
      <c r="D69" s="815">
        <f t="shared" si="6"/>
        <v>3133028</v>
      </c>
      <c r="E69" s="815">
        <f t="shared" si="7"/>
        <v>3133028</v>
      </c>
      <c r="F69" s="627">
        <v>3033028</v>
      </c>
      <c r="G69" s="815">
        <v>100000</v>
      </c>
      <c r="H69" s="639"/>
      <c r="I69" s="639"/>
      <c r="J69" s="639"/>
      <c r="K69" s="639"/>
      <c r="L69" s="639"/>
      <c r="M69" s="639"/>
      <c r="N69" s="639"/>
      <c r="O69" s="639"/>
      <c r="P69" s="617"/>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1"/>
    </row>
    <row r="70" s="366" customFormat="1" ht="30.95" customHeight="1" spans="1:50">
      <c r="A70" s="851" t="s">
        <v>191</v>
      </c>
      <c r="B70" s="431" t="s">
        <v>113</v>
      </c>
      <c r="C70" s="426" t="s">
        <v>192</v>
      </c>
      <c r="D70" s="815">
        <f t="shared" si="6"/>
        <v>180000</v>
      </c>
      <c r="E70" s="815">
        <f t="shared" si="7"/>
        <v>180000</v>
      </c>
      <c r="F70" s="627">
        <v>180000</v>
      </c>
      <c r="G70" s="815"/>
      <c r="H70" s="639"/>
      <c r="I70" s="639"/>
      <c r="J70" s="639"/>
      <c r="K70" s="639"/>
      <c r="L70" s="639"/>
      <c r="M70" s="639"/>
      <c r="N70" s="639"/>
      <c r="O70" s="639"/>
      <c r="P70" s="617"/>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1"/>
      <c r="AQ70" s="501"/>
      <c r="AR70" s="501"/>
      <c r="AS70" s="501"/>
      <c r="AT70" s="501"/>
      <c r="AU70" s="501"/>
      <c r="AV70" s="501"/>
      <c r="AW70" s="501"/>
      <c r="AX70" s="501"/>
    </row>
    <row r="71" s="366" customFormat="1" ht="29.25" customHeight="1" spans="1:51">
      <c r="A71" s="431" t="s">
        <v>156</v>
      </c>
      <c r="B71" s="431" t="s">
        <v>113</v>
      </c>
      <c r="C71" s="426" t="s">
        <v>188</v>
      </c>
      <c r="D71" s="815">
        <f t="shared" si="6"/>
        <v>284540</v>
      </c>
      <c r="E71" s="815">
        <f t="shared" si="7"/>
        <v>284540</v>
      </c>
      <c r="F71" s="627">
        <f>F72</f>
        <v>284540</v>
      </c>
      <c r="G71" s="815"/>
      <c r="H71" s="639"/>
      <c r="I71" s="639"/>
      <c r="J71" s="639"/>
      <c r="K71" s="639"/>
      <c r="L71" s="639"/>
      <c r="M71" s="639"/>
      <c r="N71" s="639"/>
      <c r="O71" s="639"/>
      <c r="P71" s="617"/>
      <c r="Q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366" customFormat="1" ht="29.25" customHeight="1" spans="1:51">
      <c r="A72" s="422" t="s">
        <v>158</v>
      </c>
      <c r="B72" s="431" t="s">
        <v>113</v>
      </c>
      <c r="C72" s="426" t="s">
        <v>189</v>
      </c>
      <c r="D72" s="815">
        <f t="shared" si="6"/>
        <v>284540</v>
      </c>
      <c r="E72" s="815">
        <f t="shared" si="7"/>
        <v>284540</v>
      </c>
      <c r="F72" s="627">
        <f>F73</f>
        <v>284540</v>
      </c>
      <c r="G72" s="815"/>
      <c r="H72" s="639"/>
      <c r="I72" s="639"/>
      <c r="J72" s="639"/>
      <c r="K72" s="639"/>
      <c r="L72" s="639"/>
      <c r="M72" s="639"/>
      <c r="N72" s="639"/>
      <c r="O72" s="639"/>
      <c r="P72" s="617"/>
      <c r="Q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366" customFormat="1" ht="29.25" customHeight="1" spans="1:51">
      <c r="A73" s="422" t="s">
        <v>160</v>
      </c>
      <c r="B73" s="431" t="s">
        <v>113</v>
      </c>
      <c r="C73" s="426" t="s">
        <v>190</v>
      </c>
      <c r="D73" s="815">
        <f t="shared" si="6"/>
        <v>284540</v>
      </c>
      <c r="E73" s="815">
        <f t="shared" si="7"/>
        <v>284540</v>
      </c>
      <c r="F73" s="627">
        <v>284540</v>
      </c>
      <c r="G73" s="815"/>
      <c r="H73" s="639"/>
      <c r="I73" s="639"/>
      <c r="J73" s="639"/>
      <c r="K73" s="639"/>
      <c r="L73" s="639"/>
      <c r="M73" s="639"/>
      <c r="N73" s="639"/>
      <c r="O73" s="639"/>
      <c r="P73" s="617"/>
      <c r="Q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410" customFormat="1" ht="31" customHeight="1" spans="1:51">
      <c r="A74" s="451"/>
      <c r="B74" s="429" t="s">
        <v>115</v>
      </c>
      <c r="C74" s="429" t="s">
        <v>116</v>
      </c>
      <c r="D74" s="446">
        <v>5324687</v>
      </c>
      <c r="E74" s="446">
        <v>5324687</v>
      </c>
      <c r="F74" s="446">
        <v>5324687</v>
      </c>
      <c r="G74" s="852"/>
      <c r="H74" s="451"/>
      <c r="I74" s="451"/>
      <c r="J74" s="451"/>
      <c r="K74" s="451"/>
      <c r="L74" s="451"/>
      <c r="M74" s="451"/>
      <c r="N74" s="451"/>
      <c r="O74" s="451"/>
      <c r="P74" s="724"/>
      <c r="Q74" s="724"/>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591"/>
      <c r="AQ74" s="591"/>
      <c r="AR74" s="591"/>
      <c r="AS74" s="591"/>
      <c r="AT74" s="591"/>
      <c r="AU74" s="591"/>
      <c r="AV74" s="591"/>
      <c r="AW74" s="591"/>
      <c r="AX74" s="591"/>
      <c r="AY74" s="591"/>
    </row>
    <row r="75" s="366" customFormat="1" ht="31" customHeight="1" spans="1:15">
      <c r="A75" s="422" t="s">
        <v>127</v>
      </c>
      <c r="B75" s="422" t="s">
        <v>115</v>
      </c>
      <c r="C75" s="423" t="s">
        <v>128</v>
      </c>
      <c r="D75" s="447">
        <v>308884</v>
      </c>
      <c r="E75" s="447">
        <v>308884</v>
      </c>
      <c r="F75" s="447">
        <v>308884</v>
      </c>
      <c r="G75" s="460"/>
      <c r="H75" s="460"/>
      <c r="I75" s="460"/>
      <c r="J75" s="460"/>
      <c r="K75" s="460"/>
      <c r="L75" s="460"/>
      <c r="M75" s="460"/>
      <c r="N75" s="460"/>
      <c r="O75" s="460"/>
    </row>
    <row r="76" s="366" customFormat="1" ht="31" customHeight="1" spans="1:15">
      <c r="A76" s="422" t="s">
        <v>163</v>
      </c>
      <c r="B76" s="422" t="s">
        <v>115</v>
      </c>
      <c r="C76" s="423" t="s">
        <v>129</v>
      </c>
      <c r="D76" s="447">
        <v>264551</v>
      </c>
      <c r="E76" s="447">
        <v>264551</v>
      </c>
      <c r="F76" s="447">
        <v>264551</v>
      </c>
      <c r="G76" s="460"/>
      <c r="H76" s="460"/>
      <c r="I76" s="460"/>
      <c r="J76" s="460"/>
      <c r="K76" s="460"/>
      <c r="L76" s="460"/>
      <c r="M76" s="460"/>
      <c r="N76" s="460"/>
      <c r="O76" s="460"/>
    </row>
    <row r="77" s="366" customFormat="1" ht="31" customHeight="1" spans="1:15">
      <c r="A77" s="422" t="s">
        <v>165</v>
      </c>
      <c r="B77" s="422" t="s">
        <v>115</v>
      </c>
      <c r="C77" s="423" t="s">
        <v>131</v>
      </c>
      <c r="D77" s="447">
        <v>176367</v>
      </c>
      <c r="E77" s="447">
        <v>176367</v>
      </c>
      <c r="F77" s="447">
        <v>176367</v>
      </c>
      <c r="G77" s="460"/>
      <c r="H77" s="460"/>
      <c r="I77" s="460"/>
      <c r="J77" s="460"/>
      <c r="K77" s="460"/>
      <c r="L77" s="460"/>
      <c r="M77" s="460"/>
      <c r="N77" s="460"/>
      <c r="O77" s="460"/>
    </row>
    <row r="78" s="366" customFormat="1" ht="31" customHeight="1" spans="1:15">
      <c r="A78" s="422" t="s">
        <v>167</v>
      </c>
      <c r="B78" s="422" t="s">
        <v>115</v>
      </c>
      <c r="C78" s="423" t="s">
        <v>133</v>
      </c>
      <c r="D78" s="447">
        <v>88184</v>
      </c>
      <c r="E78" s="447">
        <v>88184</v>
      </c>
      <c r="F78" s="447">
        <v>88184</v>
      </c>
      <c r="G78" s="460"/>
      <c r="H78" s="460"/>
      <c r="I78" s="460"/>
      <c r="J78" s="460"/>
      <c r="K78" s="460"/>
      <c r="L78" s="460"/>
      <c r="M78" s="460"/>
      <c r="N78" s="460"/>
      <c r="O78" s="460"/>
    </row>
    <row r="79" s="366" customFormat="1" ht="31" customHeight="1" spans="1:15">
      <c r="A79" s="422" t="s">
        <v>134</v>
      </c>
      <c r="B79" s="422" t="s">
        <v>115</v>
      </c>
      <c r="C79" s="423" t="s">
        <v>135</v>
      </c>
      <c r="D79" s="447">
        <v>44333</v>
      </c>
      <c r="E79" s="447">
        <v>44333</v>
      </c>
      <c r="F79" s="447">
        <v>44333</v>
      </c>
      <c r="G79" s="460"/>
      <c r="H79" s="460"/>
      <c r="I79" s="460"/>
      <c r="J79" s="460"/>
      <c r="K79" s="460"/>
      <c r="L79" s="460"/>
      <c r="M79" s="460"/>
      <c r="N79" s="460"/>
      <c r="O79" s="460"/>
    </row>
    <row r="80" s="366" customFormat="1" ht="31" customHeight="1" spans="1:15">
      <c r="A80" s="422" t="s">
        <v>170</v>
      </c>
      <c r="B80" s="422" t="s">
        <v>115</v>
      </c>
      <c r="C80" s="423" t="s">
        <v>137</v>
      </c>
      <c r="D80" s="447">
        <v>44333</v>
      </c>
      <c r="E80" s="447">
        <v>44333</v>
      </c>
      <c r="F80" s="447">
        <v>44333</v>
      </c>
      <c r="G80" s="460"/>
      <c r="H80" s="460"/>
      <c r="I80" s="460"/>
      <c r="J80" s="460"/>
      <c r="K80" s="460"/>
      <c r="L80" s="460"/>
      <c r="M80" s="460"/>
      <c r="N80" s="460"/>
      <c r="O80" s="460"/>
    </row>
    <row r="81" s="366" customFormat="1" ht="31" customHeight="1" spans="1:15">
      <c r="A81" s="422" t="s">
        <v>172</v>
      </c>
      <c r="B81" s="422" t="s">
        <v>115</v>
      </c>
      <c r="C81" s="423" t="s">
        <v>139</v>
      </c>
      <c r="D81" s="447">
        <v>82672</v>
      </c>
      <c r="E81" s="447">
        <v>82672</v>
      </c>
      <c r="F81" s="447">
        <v>82672</v>
      </c>
      <c r="G81" s="460"/>
      <c r="H81" s="460"/>
      <c r="I81" s="460"/>
      <c r="J81" s="460"/>
      <c r="K81" s="460"/>
      <c r="L81" s="460"/>
      <c r="M81" s="460"/>
      <c r="N81" s="460"/>
      <c r="O81" s="460"/>
    </row>
    <row r="82" s="366" customFormat="1" ht="31" customHeight="1" spans="1:15">
      <c r="A82" s="422" t="s">
        <v>174</v>
      </c>
      <c r="B82" s="422" t="s">
        <v>115</v>
      </c>
      <c r="C82" s="423" t="s">
        <v>141</v>
      </c>
      <c r="D82" s="447">
        <v>82672</v>
      </c>
      <c r="E82" s="447">
        <v>82672</v>
      </c>
      <c r="F82" s="447">
        <v>82672</v>
      </c>
      <c r="G82" s="460"/>
      <c r="H82" s="460"/>
      <c r="I82" s="460"/>
      <c r="J82" s="460"/>
      <c r="K82" s="460"/>
      <c r="L82" s="460"/>
      <c r="M82" s="460"/>
      <c r="N82" s="460"/>
      <c r="O82" s="460"/>
    </row>
    <row r="83" s="366" customFormat="1" ht="31" customHeight="1" spans="1:15">
      <c r="A83" s="422" t="s">
        <v>193</v>
      </c>
      <c r="B83" s="422" t="s">
        <v>115</v>
      </c>
      <c r="C83" s="423" t="s">
        <v>194</v>
      </c>
      <c r="D83" s="447">
        <v>82672</v>
      </c>
      <c r="E83" s="447">
        <v>82672</v>
      </c>
      <c r="F83" s="447">
        <v>82672</v>
      </c>
      <c r="G83" s="460"/>
      <c r="H83" s="460"/>
      <c r="I83" s="460"/>
      <c r="J83" s="460"/>
      <c r="K83" s="460"/>
      <c r="L83" s="460"/>
      <c r="M83" s="460"/>
      <c r="N83" s="460"/>
      <c r="O83" s="460"/>
    </row>
    <row r="84" s="366" customFormat="1" ht="31" customHeight="1" spans="1:15">
      <c r="A84" s="422" t="s">
        <v>195</v>
      </c>
      <c r="B84" s="422" t="s">
        <v>115</v>
      </c>
      <c r="C84" s="423" t="s">
        <v>177</v>
      </c>
      <c r="D84" s="447">
        <v>4800855</v>
      </c>
      <c r="E84" s="447">
        <v>1500855</v>
      </c>
      <c r="F84" s="447">
        <v>3300000</v>
      </c>
      <c r="G84" s="460"/>
      <c r="H84" s="460"/>
      <c r="I84" s="460"/>
      <c r="J84" s="460"/>
      <c r="K84" s="460"/>
      <c r="L84" s="460"/>
      <c r="M84" s="460"/>
      <c r="N84" s="460"/>
      <c r="O84" s="460"/>
    </row>
    <row r="85" s="366" customFormat="1" ht="31" customHeight="1" spans="1:15">
      <c r="A85" s="422" t="s">
        <v>196</v>
      </c>
      <c r="B85" s="422" t="s">
        <v>115</v>
      </c>
      <c r="C85" s="423" t="s">
        <v>179</v>
      </c>
      <c r="D85" s="447">
        <v>4700855</v>
      </c>
      <c r="E85" s="447">
        <v>4700855</v>
      </c>
      <c r="F85" s="447">
        <v>4700855</v>
      </c>
      <c r="G85" s="460"/>
      <c r="H85" s="460"/>
      <c r="I85" s="460"/>
      <c r="J85" s="460"/>
      <c r="K85" s="460"/>
      <c r="L85" s="460"/>
      <c r="M85" s="460"/>
      <c r="N85" s="460"/>
      <c r="O85" s="460"/>
    </row>
    <row r="86" s="366" customFormat="1" ht="31" customHeight="1" spans="1:15">
      <c r="A86" s="422" t="s">
        <v>197</v>
      </c>
      <c r="B86" s="422" t="s">
        <v>115</v>
      </c>
      <c r="C86" s="423" t="s">
        <v>198</v>
      </c>
      <c r="D86" s="447">
        <v>1500855</v>
      </c>
      <c r="E86" s="447">
        <v>1500855</v>
      </c>
      <c r="F86" s="447">
        <v>1500855</v>
      </c>
      <c r="G86" s="460"/>
      <c r="H86" s="460"/>
      <c r="I86" s="460"/>
      <c r="J86" s="460"/>
      <c r="K86" s="460"/>
      <c r="L86" s="460"/>
      <c r="M86" s="460"/>
      <c r="N86" s="460"/>
      <c r="O86" s="460"/>
    </row>
    <row r="87" s="366" customFormat="1" ht="31" customHeight="1" spans="1:15">
      <c r="A87" s="422" t="s">
        <v>199</v>
      </c>
      <c r="B87" s="422" t="s">
        <v>115</v>
      </c>
      <c r="C87" s="423" t="s">
        <v>200</v>
      </c>
      <c r="D87" s="447">
        <v>3200000</v>
      </c>
      <c r="E87" s="447">
        <v>3200000</v>
      </c>
      <c r="F87" s="447">
        <v>3200000</v>
      </c>
      <c r="G87" s="460"/>
      <c r="H87" s="460"/>
      <c r="I87" s="460"/>
      <c r="J87" s="460"/>
      <c r="K87" s="460"/>
      <c r="L87" s="460"/>
      <c r="M87" s="460"/>
      <c r="N87" s="460"/>
      <c r="O87" s="460"/>
    </row>
    <row r="88" s="366" customFormat="1" ht="31" customHeight="1" spans="1:15">
      <c r="A88" s="422" t="s">
        <v>201</v>
      </c>
      <c r="B88" s="422" t="s">
        <v>115</v>
      </c>
      <c r="C88" s="423" t="s">
        <v>202</v>
      </c>
      <c r="D88" s="447">
        <v>100000</v>
      </c>
      <c r="E88" s="447">
        <v>100000</v>
      </c>
      <c r="F88" s="447">
        <v>100000</v>
      </c>
      <c r="G88" s="460"/>
      <c r="H88" s="460"/>
      <c r="I88" s="460"/>
      <c r="J88" s="460"/>
      <c r="K88" s="460"/>
      <c r="L88" s="460"/>
      <c r="M88" s="460"/>
      <c r="N88" s="460"/>
      <c r="O88" s="460"/>
    </row>
    <row r="89" s="366" customFormat="1" ht="31" customHeight="1" spans="1:15">
      <c r="A89" s="422" t="s">
        <v>203</v>
      </c>
      <c r="B89" s="422" t="s">
        <v>115</v>
      </c>
      <c r="C89" s="423" t="s">
        <v>204</v>
      </c>
      <c r="D89" s="447">
        <v>100000</v>
      </c>
      <c r="E89" s="447">
        <v>100000</v>
      </c>
      <c r="F89" s="447">
        <v>100000</v>
      </c>
      <c r="G89" s="460"/>
      <c r="H89" s="460"/>
      <c r="I89" s="460"/>
      <c r="J89" s="460"/>
      <c r="K89" s="460"/>
      <c r="L89" s="460"/>
      <c r="M89" s="460"/>
      <c r="N89" s="460"/>
      <c r="O89" s="460"/>
    </row>
    <row r="90" s="366" customFormat="1" ht="31" customHeight="1" spans="1:15">
      <c r="A90" s="422" t="s">
        <v>156</v>
      </c>
      <c r="B90" s="422" t="s">
        <v>115</v>
      </c>
      <c r="C90" s="423" t="s">
        <v>157</v>
      </c>
      <c r="D90" s="447">
        <v>132276</v>
      </c>
      <c r="E90" s="447">
        <v>132276</v>
      </c>
      <c r="F90" s="447">
        <v>132276</v>
      </c>
      <c r="G90" s="460"/>
      <c r="H90" s="460"/>
      <c r="I90" s="460"/>
      <c r="J90" s="460"/>
      <c r="K90" s="460"/>
      <c r="L90" s="460"/>
      <c r="M90" s="460"/>
      <c r="N90" s="460"/>
      <c r="O90" s="460"/>
    </row>
    <row r="91" s="366" customFormat="1" ht="31" customHeight="1" spans="1:15">
      <c r="A91" s="422" t="s">
        <v>158</v>
      </c>
      <c r="B91" s="422" t="s">
        <v>115</v>
      </c>
      <c r="C91" s="423" t="s">
        <v>159</v>
      </c>
      <c r="D91" s="447">
        <v>132276</v>
      </c>
      <c r="E91" s="447">
        <v>132276</v>
      </c>
      <c r="F91" s="447">
        <v>132276</v>
      </c>
      <c r="G91" s="460"/>
      <c r="H91" s="460"/>
      <c r="I91" s="460"/>
      <c r="J91" s="460"/>
      <c r="K91" s="460"/>
      <c r="L91" s="460"/>
      <c r="M91" s="460"/>
      <c r="N91" s="460"/>
      <c r="O91" s="460"/>
    </row>
    <row r="92" s="366" customFormat="1" ht="31" customHeight="1" spans="1:15">
      <c r="A92" s="422" t="s">
        <v>160</v>
      </c>
      <c r="B92" s="422" t="s">
        <v>115</v>
      </c>
      <c r="C92" s="423" t="s">
        <v>161</v>
      </c>
      <c r="D92" s="447">
        <v>132276</v>
      </c>
      <c r="E92" s="447">
        <v>132276</v>
      </c>
      <c r="F92" s="447">
        <v>132276</v>
      </c>
      <c r="G92" s="460"/>
      <c r="H92" s="460"/>
      <c r="I92" s="460"/>
      <c r="J92" s="460"/>
      <c r="K92" s="460"/>
      <c r="L92" s="460"/>
      <c r="M92" s="460"/>
      <c r="N92" s="460"/>
      <c r="O92" s="460"/>
    </row>
    <row r="93" s="410" customFormat="1" ht="31" customHeight="1" spans="1:51">
      <c r="A93" s="451"/>
      <c r="B93" s="415" t="s">
        <v>117</v>
      </c>
      <c r="C93" s="380" t="s">
        <v>205</v>
      </c>
      <c r="D93" s="452">
        <v>1549296.44</v>
      </c>
      <c r="E93" s="452">
        <v>1549296.44</v>
      </c>
      <c r="F93" s="452">
        <v>1549296.44</v>
      </c>
      <c r="G93" s="853"/>
      <c r="H93" s="853"/>
      <c r="I93" s="853"/>
      <c r="J93" s="853"/>
      <c r="K93" s="853"/>
      <c r="L93" s="853"/>
      <c r="M93" s="860"/>
      <c r="N93" s="853"/>
      <c r="O93" s="853"/>
      <c r="P93" s="724"/>
      <c r="Q93" s="724"/>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row>
    <row r="94" s="366" customFormat="1" ht="31" customHeight="1" spans="1:15">
      <c r="A94" s="422" t="s">
        <v>127</v>
      </c>
      <c r="B94" s="422" t="s">
        <v>117</v>
      </c>
      <c r="C94" s="423" t="s">
        <v>128</v>
      </c>
      <c r="D94" s="498">
        <v>203328</v>
      </c>
      <c r="E94" s="498">
        <v>203328</v>
      </c>
      <c r="F94" s="498">
        <v>203328</v>
      </c>
      <c r="G94" s="460"/>
      <c r="H94" s="460"/>
      <c r="I94" s="460"/>
      <c r="J94" s="460"/>
      <c r="K94" s="460"/>
      <c r="L94" s="460"/>
      <c r="M94" s="460"/>
      <c r="N94" s="460"/>
      <c r="O94" s="460"/>
    </row>
    <row r="95" s="366" customFormat="1" ht="31" customHeight="1" spans="1:15">
      <c r="A95" s="422" t="s">
        <v>163</v>
      </c>
      <c r="B95" s="422" t="s">
        <v>117</v>
      </c>
      <c r="C95" s="423" t="s">
        <v>129</v>
      </c>
      <c r="D95" s="498">
        <v>195194.88</v>
      </c>
      <c r="E95" s="498">
        <v>195194.88</v>
      </c>
      <c r="F95" s="498">
        <v>195194.88</v>
      </c>
      <c r="G95" s="460"/>
      <c r="H95" s="460"/>
      <c r="I95" s="460"/>
      <c r="J95" s="460"/>
      <c r="K95" s="460"/>
      <c r="L95" s="460"/>
      <c r="M95" s="460"/>
      <c r="N95" s="460"/>
      <c r="O95" s="460"/>
    </row>
    <row r="96" s="366" customFormat="1" ht="31" customHeight="1" spans="1:15">
      <c r="A96" s="422" t="s">
        <v>165</v>
      </c>
      <c r="B96" s="422" t="s">
        <v>117</v>
      </c>
      <c r="C96" s="423" t="s">
        <v>131</v>
      </c>
      <c r="D96" s="498">
        <v>130129.92</v>
      </c>
      <c r="E96" s="498">
        <v>130129.92</v>
      </c>
      <c r="F96" s="498">
        <v>130129.92</v>
      </c>
      <c r="G96" s="854"/>
      <c r="H96" s="460"/>
      <c r="I96" s="460"/>
      <c r="J96" s="460"/>
      <c r="K96" s="460"/>
      <c r="L96" s="460"/>
      <c r="M96" s="460"/>
      <c r="N96" s="460"/>
      <c r="O96" s="460"/>
    </row>
    <row r="97" s="366" customFormat="1" ht="31" customHeight="1" spans="1:15">
      <c r="A97" s="422" t="s">
        <v>167</v>
      </c>
      <c r="B97" s="422" t="s">
        <v>117</v>
      </c>
      <c r="C97" s="423" t="s">
        <v>133</v>
      </c>
      <c r="D97" s="498">
        <v>65064.96</v>
      </c>
      <c r="E97" s="498">
        <v>65064.96</v>
      </c>
      <c r="F97" s="498">
        <v>65064.96</v>
      </c>
      <c r="G97" s="854"/>
      <c r="H97" s="460"/>
      <c r="I97" s="460"/>
      <c r="J97" s="460"/>
      <c r="K97" s="460"/>
      <c r="L97" s="460"/>
      <c r="M97" s="460"/>
      <c r="N97" s="460"/>
      <c r="O97" s="460"/>
    </row>
    <row r="98" s="366" customFormat="1" ht="31" customHeight="1" spans="1:15">
      <c r="A98" s="422" t="s">
        <v>134</v>
      </c>
      <c r="B98" s="422" t="s">
        <v>117</v>
      </c>
      <c r="C98" s="423" t="s">
        <v>135</v>
      </c>
      <c r="D98" s="498">
        <v>8133.12</v>
      </c>
      <c r="E98" s="498">
        <v>8133.12</v>
      </c>
      <c r="F98" s="498">
        <v>8133.12</v>
      </c>
      <c r="G98" s="854"/>
      <c r="H98" s="460"/>
      <c r="I98" s="460"/>
      <c r="J98" s="460"/>
      <c r="K98" s="460"/>
      <c r="L98" s="460"/>
      <c r="M98" s="460"/>
      <c r="N98" s="460"/>
      <c r="O98" s="460"/>
    </row>
    <row r="99" s="366" customFormat="1" ht="31" customHeight="1" spans="1:15">
      <c r="A99" s="422" t="s">
        <v>170</v>
      </c>
      <c r="B99" s="422" t="s">
        <v>117</v>
      </c>
      <c r="C99" s="423" t="s">
        <v>137</v>
      </c>
      <c r="D99" s="498">
        <v>8133.12</v>
      </c>
      <c r="E99" s="498">
        <v>8133.12</v>
      </c>
      <c r="F99" s="498">
        <v>8133.12</v>
      </c>
      <c r="G99" s="854"/>
      <c r="H99" s="460"/>
      <c r="I99" s="460"/>
      <c r="J99" s="460"/>
      <c r="K99" s="460"/>
      <c r="L99" s="460"/>
      <c r="M99" s="460"/>
      <c r="N99" s="460"/>
      <c r="O99" s="460"/>
    </row>
    <row r="100" s="366" customFormat="1" ht="31" customHeight="1" spans="1:15">
      <c r="A100" s="422" t="s">
        <v>172</v>
      </c>
      <c r="B100" s="422" t="s">
        <v>117</v>
      </c>
      <c r="C100" s="423" t="s">
        <v>139</v>
      </c>
      <c r="D100" s="498">
        <v>60998.4</v>
      </c>
      <c r="E100" s="498">
        <v>60998.4</v>
      </c>
      <c r="F100" s="498">
        <v>60998.4</v>
      </c>
      <c r="G100" s="854"/>
      <c r="H100" s="460"/>
      <c r="I100" s="460"/>
      <c r="J100" s="460"/>
      <c r="K100" s="460"/>
      <c r="L100" s="460"/>
      <c r="M100" s="460"/>
      <c r="N100" s="460"/>
      <c r="O100" s="460"/>
    </row>
    <row r="101" s="366" customFormat="1" ht="31" customHeight="1" spans="1:15">
      <c r="A101" s="422" t="s">
        <v>174</v>
      </c>
      <c r="B101" s="422" t="s">
        <v>117</v>
      </c>
      <c r="C101" s="423" t="s">
        <v>141</v>
      </c>
      <c r="D101" s="498">
        <v>60998.4</v>
      </c>
      <c r="E101" s="498">
        <v>60998.4</v>
      </c>
      <c r="F101" s="498">
        <v>60998.4</v>
      </c>
      <c r="G101" s="854"/>
      <c r="H101" s="460"/>
      <c r="I101" s="460"/>
      <c r="J101" s="460"/>
      <c r="K101" s="460"/>
      <c r="L101" s="460"/>
      <c r="M101" s="460"/>
      <c r="N101" s="460"/>
      <c r="O101" s="460"/>
    </row>
    <row r="102" s="366" customFormat="1" ht="31" customHeight="1" spans="1:15">
      <c r="A102" s="422" t="s">
        <v>142</v>
      </c>
      <c r="B102" s="422" t="s">
        <v>117</v>
      </c>
      <c r="C102" s="423" t="s">
        <v>143</v>
      </c>
      <c r="D102" s="498">
        <v>60998.4</v>
      </c>
      <c r="E102" s="498">
        <v>60998.4</v>
      </c>
      <c r="F102" s="498">
        <v>60998.4</v>
      </c>
      <c r="G102" s="854"/>
      <c r="H102" s="460"/>
      <c r="I102" s="460"/>
      <c r="J102" s="460"/>
      <c r="K102" s="460"/>
      <c r="L102" s="460"/>
      <c r="M102" s="460"/>
      <c r="N102" s="460"/>
      <c r="O102" s="460"/>
    </row>
    <row r="103" s="366" customFormat="1" ht="31" customHeight="1" spans="1:15">
      <c r="A103" s="422" t="s">
        <v>144</v>
      </c>
      <c r="B103" s="422" t="s">
        <v>117</v>
      </c>
      <c r="C103" s="423" t="s">
        <v>145</v>
      </c>
      <c r="D103" s="498">
        <v>1187372.6</v>
      </c>
      <c r="E103" s="498">
        <v>1187372.6</v>
      </c>
      <c r="F103" s="498">
        <v>1187372.6</v>
      </c>
      <c r="G103" s="854"/>
      <c r="H103" s="460"/>
      <c r="I103" s="460"/>
      <c r="J103" s="460"/>
      <c r="K103" s="460"/>
      <c r="L103" s="460"/>
      <c r="M103" s="861"/>
      <c r="N103" s="460"/>
      <c r="O103" s="460"/>
    </row>
    <row r="104" s="366" customFormat="1" ht="31" customHeight="1" spans="1:15">
      <c r="A104" s="422" t="s">
        <v>178</v>
      </c>
      <c r="B104" s="422" t="s">
        <v>117</v>
      </c>
      <c r="C104" s="423" t="s">
        <v>147</v>
      </c>
      <c r="D104" s="498">
        <v>1187372.6</v>
      </c>
      <c r="E104" s="498">
        <v>1187372.6</v>
      </c>
      <c r="F104" s="498">
        <v>1187372.6</v>
      </c>
      <c r="G104" s="854"/>
      <c r="H104" s="460"/>
      <c r="I104" s="460"/>
      <c r="J104" s="460"/>
      <c r="K104" s="460"/>
      <c r="L104" s="460"/>
      <c r="M104" s="861"/>
      <c r="N104" s="460"/>
      <c r="O104" s="460"/>
    </row>
    <row r="105" s="366" customFormat="1" ht="31" customHeight="1" spans="1:15">
      <c r="A105" s="422" t="s">
        <v>180</v>
      </c>
      <c r="B105" s="422" t="s">
        <v>117</v>
      </c>
      <c r="C105" s="423" t="s">
        <v>149</v>
      </c>
      <c r="D105" s="498">
        <v>1137372.6</v>
      </c>
      <c r="E105" s="498">
        <v>1137372.6</v>
      </c>
      <c r="F105" s="498">
        <v>1137372.6</v>
      </c>
      <c r="G105" s="854"/>
      <c r="H105" s="460"/>
      <c r="I105" s="460"/>
      <c r="J105" s="460"/>
      <c r="K105" s="460"/>
      <c r="L105" s="460"/>
      <c r="M105" s="861"/>
      <c r="N105" s="460"/>
      <c r="O105" s="460"/>
    </row>
    <row r="106" s="366" customFormat="1" ht="31" customHeight="1" spans="1:15">
      <c r="A106" s="422" t="s">
        <v>191</v>
      </c>
      <c r="B106" s="422" t="s">
        <v>117</v>
      </c>
      <c r="C106" s="423" t="s">
        <v>192</v>
      </c>
      <c r="D106" s="498">
        <v>50000</v>
      </c>
      <c r="E106" s="498">
        <v>50000</v>
      </c>
      <c r="F106" s="498">
        <v>50000</v>
      </c>
      <c r="G106" s="854"/>
      <c r="H106" s="460"/>
      <c r="I106" s="460"/>
      <c r="J106" s="460"/>
      <c r="K106" s="460"/>
      <c r="L106" s="460"/>
      <c r="M106" s="460"/>
      <c r="N106" s="460"/>
      <c r="O106" s="460"/>
    </row>
    <row r="107" s="366" customFormat="1" ht="31" customHeight="1" spans="1:15">
      <c r="A107" s="422" t="s">
        <v>156</v>
      </c>
      <c r="B107" s="422" t="s">
        <v>117</v>
      </c>
      <c r="C107" s="423" t="s">
        <v>157</v>
      </c>
      <c r="D107" s="498">
        <v>97597.44</v>
      </c>
      <c r="E107" s="498">
        <v>97597.44</v>
      </c>
      <c r="F107" s="498">
        <v>97597.44</v>
      </c>
      <c r="G107" s="854"/>
      <c r="H107" s="460"/>
      <c r="I107" s="460"/>
      <c r="J107" s="460"/>
      <c r="K107" s="460"/>
      <c r="L107" s="460"/>
      <c r="M107" s="460"/>
      <c r="N107" s="460"/>
      <c r="O107" s="460"/>
    </row>
    <row r="108" s="366" customFormat="1" ht="31" customHeight="1" spans="1:15">
      <c r="A108" s="422" t="s">
        <v>158</v>
      </c>
      <c r="B108" s="422" t="s">
        <v>117</v>
      </c>
      <c r="C108" s="423" t="s">
        <v>159</v>
      </c>
      <c r="D108" s="498">
        <v>97597.44</v>
      </c>
      <c r="E108" s="498">
        <v>97597.44</v>
      </c>
      <c r="F108" s="498">
        <v>97597.44</v>
      </c>
      <c r="G108" s="854"/>
      <c r="H108" s="460"/>
      <c r="I108" s="460"/>
      <c r="J108" s="460"/>
      <c r="K108" s="460"/>
      <c r="L108" s="460"/>
      <c r="M108" s="460"/>
      <c r="N108" s="460"/>
      <c r="O108" s="460"/>
    </row>
    <row r="109" s="366" customFormat="1" ht="31" customHeight="1" spans="1:15">
      <c r="A109" s="422" t="s">
        <v>160</v>
      </c>
      <c r="B109" s="422" t="s">
        <v>117</v>
      </c>
      <c r="C109" s="423" t="s">
        <v>161</v>
      </c>
      <c r="D109" s="498">
        <v>97597.44</v>
      </c>
      <c r="E109" s="498">
        <v>97597.44</v>
      </c>
      <c r="F109" s="498">
        <v>97597.44</v>
      </c>
      <c r="G109" s="854"/>
      <c r="H109" s="460"/>
      <c r="I109" s="460"/>
      <c r="J109" s="460"/>
      <c r="K109" s="460"/>
      <c r="L109" s="460"/>
      <c r="M109" s="460"/>
      <c r="N109" s="460"/>
      <c r="O109" s="460"/>
    </row>
    <row r="110" s="410" customFormat="1" ht="31" customHeight="1" spans="1:51">
      <c r="A110" s="451"/>
      <c r="B110" s="415" t="s">
        <v>119</v>
      </c>
      <c r="C110" s="380" t="s">
        <v>206</v>
      </c>
      <c r="D110" s="495">
        <f t="shared" ref="D110:F110" si="16">D111+D114+D120+D123</f>
        <v>524632</v>
      </c>
      <c r="E110" s="495">
        <f t="shared" si="16"/>
        <v>524632</v>
      </c>
      <c r="F110" s="495">
        <f t="shared" si="16"/>
        <v>524632</v>
      </c>
      <c r="G110" s="495"/>
      <c r="H110" s="855"/>
      <c r="I110" s="855"/>
      <c r="J110" s="855"/>
      <c r="K110" s="855"/>
      <c r="L110" s="855"/>
      <c r="M110" s="855"/>
      <c r="N110" s="855"/>
      <c r="O110" s="855"/>
      <c r="P110" s="724"/>
      <c r="Q110" s="724"/>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1"/>
      <c r="AY110" s="591"/>
    </row>
    <row r="111" s="366" customFormat="1" ht="31" customHeight="1" spans="1:51">
      <c r="A111" s="422" t="s">
        <v>144</v>
      </c>
      <c r="B111" s="422" t="s">
        <v>119</v>
      </c>
      <c r="C111" s="423" t="s">
        <v>145</v>
      </c>
      <c r="D111" s="498">
        <v>376908</v>
      </c>
      <c r="E111" s="498">
        <v>376908</v>
      </c>
      <c r="F111" s="498">
        <v>376908</v>
      </c>
      <c r="G111" s="856"/>
      <c r="H111" s="856"/>
      <c r="I111" s="856"/>
      <c r="J111" s="856"/>
      <c r="K111" s="856"/>
      <c r="L111" s="856"/>
      <c r="M111" s="856"/>
      <c r="N111" s="856"/>
      <c r="O111" s="856"/>
      <c r="P111" s="617"/>
      <c r="Q111" s="617"/>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1"/>
      <c r="AY111" s="501"/>
    </row>
    <row r="112" s="366" customFormat="1" ht="31" customHeight="1" spans="1:51">
      <c r="A112" s="422" t="s">
        <v>178</v>
      </c>
      <c r="B112" s="422" t="s">
        <v>119</v>
      </c>
      <c r="C112" s="423" t="s">
        <v>147</v>
      </c>
      <c r="D112" s="498">
        <v>376908</v>
      </c>
      <c r="E112" s="498">
        <v>376908</v>
      </c>
      <c r="F112" s="498">
        <v>376908</v>
      </c>
      <c r="G112" s="856"/>
      <c r="H112" s="856"/>
      <c r="I112" s="856"/>
      <c r="J112" s="856"/>
      <c r="K112" s="856"/>
      <c r="L112" s="856"/>
      <c r="M112" s="856"/>
      <c r="N112" s="856"/>
      <c r="O112" s="856"/>
      <c r="P112" s="617"/>
      <c r="Q112" s="617"/>
      <c r="T112" s="501"/>
      <c r="U112" s="501"/>
      <c r="V112" s="501"/>
      <c r="W112" s="501"/>
      <c r="X112" s="501"/>
      <c r="Y112" s="501"/>
      <c r="Z112" s="501"/>
      <c r="AA112" s="501"/>
      <c r="AB112" s="501"/>
      <c r="AC112" s="501"/>
      <c r="AD112" s="501"/>
      <c r="AE112" s="501"/>
      <c r="AF112" s="501"/>
      <c r="AG112" s="501"/>
      <c r="AH112" s="501"/>
      <c r="AI112" s="501"/>
      <c r="AJ112" s="501"/>
      <c r="AK112" s="501"/>
      <c r="AL112" s="501"/>
      <c r="AM112" s="501"/>
      <c r="AN112" s="501"/>
      <c r="AO112" s="501"/>
      <c r="AP112" s="501"/>
      <c r="AQ112" s="501"/>
      <c r="AR112" s="501"/>
      <c r="AS112" s="501"/>
      <c r="AT112" s="501"/>
      <c r="AU112" s="501"/>
      <c r="AV112" s="501"/>
      <c r="AW112" s="501"/>
      <c r="AX112" s="501"/>
      <c r="AY112" s="501"/>
    </row>
    <row r="113" s="366" customFormat="1" ht="31" customHeight="1" spans="1:17">
      <c r="A113" s="422" t="s">
        <v>180</v>
      </c>
      <c r="B113" s="422" t="s">
        <v>119</v>
      </c>
      <c r="C113" s="423" t="s">
        <v>149</v>
      </c>
      <c r="D113" s="498">
        <v>376909</v>
      </c>
      <c r="E113" s="498">
        <v>376909</v>
      </c>
      <c r="F113" s="498">
        <v>376909</v>
      </c>
      <c r="G113" s="856"/>
      <c r="H113" s="856"/>
      <c r="I113" s="856"/>
      <c r="J113" s="856"/>
      <c r="K113" s="856"/>
      <c r="L113" s="856"/>
      <c r="M113" s="856"/>
      <c r="N113" s="856"/>
      <c r="O113" s="856"/>
      <c r="P113" s="617"/>
      <c r="Q113" s="617"/>
    </row>
    <row r="114" s="366" customFormat="1" ht="31" customHeight="1" spans="1:15">
      <c r="A114" s="422" t="s">
        <v>127</v>
      </c>
      <c r="B114" s="422" t="s">
        <v>119</v>
      </c>
      <c r="C114" s="423" t="s">
        <v>128</v>
      </c>
      <c r="D114" s="498">
        <f t="shared" ref="D114:F114" si="17">D115+D118</f>
        <v>87476</v>
      </c>
      <c r="E114" s="498">
        <f t="shared" si="17"/>
        <v>87476</v>
      </c>
      <c r="F114" s="498">
        <f t="shared" si="17"/>
        <v>87476</v>
      </c>
      <c r="G114" s="857"/>
      <c r="H114" s="825"/>
      <c r="I114" s="825"/>
      <c r="J114" s="825"/>
      <c r="K114" s="825"/>
      <c r="L114" s="825"/>
      <c r="M114" s="825"/>
      <c r="N114" s="825"/>
      <c r="O114" s="825"/>
    </row>
    <row r="115" s="366" customFormat="1" ht="31" customHeight="1" spans="1:15">
      <c r="A115" s="422" t="s">
        <v>163</v>
      </c>
      <c r="B115" s="422" t="s">
        <v>119</v>
      </c>
      <c r="C115" s="423" t="s">
        <v>129</v>
      </c>
      <c r="D115" s="498">
        <v>74151</v>
      </c>
      <c r="E115" s="498">
        <v>74151</v>
      </c>
      <c r="F115" s="498">
        <v>74151</v>
      </c>
      <c r="G115" s="857"/>
      <c r="H115" s="825"/>
      <c r="I115" s="825"/>
      <c r="J115" s="825"/>
      <c r="K115" s="825"/>
      <c r="L115" s="825"/>
      <c r="M115" s="825"/>
      <c r="N115" s="825"/>
      <c r="O115" s="825"/>
    </row>
    <row r="116" s="366" customFormat="1" ht="31" customHeight="1" spans="1:15">
      <c r="A116" s="422" t="s">
        <v>165</v>
      </c>
      <c r="B116" s="422" t="s">
        <v>119</v>
      </c>
      <c r="C116" s="423" t="s">
        <v>131</v>
      </c>
      <c r="D116" s="498">
        <v>49434</v>
      </c>
      <c r="E116" s="498">
        <v>49434</v>
      </c>
      <c r="F116" s="498">
        <v>49434</v>
      </c>
      <c r="G116" s="857"/>
      <c r="H116" s="825"/>
      <c r="I116" s="825"/>
      <c r="J116" s="825"/>
      <c r="K116" s="825"/>
      <c r="L116" s="825"/>
      <c r="M116" s="825"/>
      <c r="N116" s="825"/>
      <c r="O116" s="825"/>
    </row>
    <row r="117" s="366" customFormat="1" ht="31" customHeight="1" spans="1:15">
      <c r="A117" s="422" t="s">
        <v>167</v>
      </c>
      <c r="B117" s="422" t="s">
        <v>119</v>
      </c>
      <c r="C117" s="423" t="s">
        <v>133</v>
      </c>
      <c r="D117" s="498">
        <v>24717</v>
      </c>
      <c r="E117" s="498">
        <v>24717</v>
      </c>
      <c r="F117" s="498">
        <v>24717</v>
      </c>
      <c r="G117" s="857"/>
      <c r="H117" s="825"/>
      <c r="I117" s="825"/>
      <c r="J117" s="825"/>
      <c r="K117" s="825"/>
      <c r="L117" s="825"/>
      <c r="M117" s="825"/>
      <c r="N117" s="825"/>
      <c r="O117" s="825"/>
    </row>
    <row r="118" s="366" customFormat="1" ht="31" customHeight="1" spans="1:15">
      <c r="A118" s="422" t="s">
        <v>134</v>
      </c>
      <c r="B118" s="422" t="s">
        <v>119</v>
      </c>
      <c r="C118" s="423" t="s">
        <v>135</v>
      </c>
      <c r="D118" s="498">
        <v>13325</v>
      </c>
      <c r="E118" s="498">
        <v>13325</v>
      </c>
      <c r="F118" s="498">
        <v>13325</v>
      </c>
      <c r="G118" s="857"/>
      <c r="H118" s="825"/>
      <c r="I118" s="825"/>
      <c r="J118" s="825"/>
      <c r="K118" s="825"/>
      <c r="L118" s="825"/>
      <c r="M118" s="825"/>
      <c r="N118" s="825"/>
      <c r="O118" s="825"/>
    </row>
    <row r="119" s="366" customFormat="1" ht="31" customHeight="1" spans="1:15">
      <c r="A119" s="422" t="s">
        <v>170</v>
      </c>
      <c r="B119" s="422" t="s">
        <v>119</v>
      </c>
      <c r="C119" s="423" t="s">
        <v>137</v>
      </c>
      <c r="D119" s="498">
        <v>13325</v>
      </c>
      <c r="E119" s="498">
        <v>13325</v>
      </c>
      <c r="F119" s="498">
        <v>13325</v>
      </c>
      <c r="G119" s="857"/>
      <c r="H119" s="825"/>
      <c r="I119" s="825"/>
      <c r="J119" s="825"/>
      <c r="K119" s="825"/>
      <c r="L119" s="825"/>
      <c r="M119" s="825"/>
      <c r="N119" s="825"/>
      <c r="O119" s="825"/>
    </row>
    <row r="120" s="366" customFormat="1" ht="31" customHeight="1" spans="1:15">
      <c r="A120" s="422" t="s">
        <v>172</v>
      </c>
      <c r="B120" s="422" t="s">
        <v>119</v>
      </c>
      <c r="C120" s="423" t="s">
        <v>139</v>
      </c>
      <c r="D120" s="498">
        <v>23172</v>
      </c>
      <c r="E120" s="498">
        <v>23172</v>
      </c>
      <c r="F120" s="498">
        <v>23172</v>
      </c>
      <c r="G120" s="857"/>
      <c r="H120" s="825"/>
      <c r="I120" s="825"/>
      <c r="J120" s="825"/>
      <c r="K120" s="825"/>
      <c r="L120" s="825"/>
      <c r="M120" s="825"/>
      <c r="N120" s="825"/>
      <c r="O120" s="825"/>
    </row>
    <row r="121" s="366" customFormat="1" ht="31" customHeight="1" spans="1:15">
      <c r="A121" s="422" t="s">
        <v>174</v>
      </c>
      <c r="B121" s="422" t="s">
        <v>119</v>
      </c>
      <c r="C121" s="423" t="s">
        <v>141</v>
      </c>
      <c r="D121" s="498">
        <v>23172</v>
      </c>
      <c r="E121" s="498">
        <v>23172</v>
      </c>
      <c r="F121" s="498">
        <v>23172</v>
      </c>
      <c r="G121" s="857"/>
      <c r="H121" s="825"/>
      <c r="I121" s="825"/>
      <c r="J121" s="825"/>
      <c r="K121" s="825"/>
      <c r="L121" s="825"/>
      <c r="M121" s="825"/>
      <c r="N121" s="825"/>
      <c r="O121" s="825"/>
    </row>
    <row r="122" s="366" customFormat="1" ht="31" customHeight="1" spans="1:15">
      <c r="A122" s="422" t="s">
        <v>142</v>
      </c>
      <c r="B122" s="422" t="s">
        <v>119</v>
      </c>
      <c r="C122" s="423" t="s">
        <v>143</v>
      </c>
      <c r="D122" s="498">
        <v>23172</v>
      </c>
      <c r="E122" s="498">
        <v>23172</v>
      </c>
      <c r="F122" s="498">
        <v>23172</v>
      </c>
      <c r="G122" s="857"/>
      <c r="H122" s="825"/>
      <c r="I122" s="825"/>
      <c r="J122" s="825"/>
      <c r="K122" s="825"/>
      <c r="L122" s="825"/>
      <c r="M122" s="825"/>
      <c r="N122" s="825"/>
      <c r="O122" s="825"/>
    </row>
    <row r="123" s="366" customFormat="1" ht="31" customHeight="1" spans="1:15">
      <c r="A123" s="422" t="s">
        <v>156</v>
      </c>
      <c r="B123" s="422" t="s">
        <v>119</v>
      </c>
      <c r="C123" s="423" t="s">
        <v>157</v>
      </c>
      <c r="D123" s="498">
        <v>37076</v>
      </c>
      <c r="E123" s="498">
        <v>37076</v>
      </c>
      <c r="F123" s="498">
        <v>37076</v>
      </c>
      <c r="G123" s="857"/>
      <c r="H123" s="825"/>
      <c r="I123" s="825"/>
      <c r="J123" s="825"/>
      <c r="K123" s="825"/>
      <c r="L123" s="825"/>
      <c r="M123" s="825"/>
      <c r="N123" s="825"/>
      <c r="O123" s="825"/>
    </row>
    <row r="124" s="366" customFormat="1" ht="31" customHeight="1" spans="1:15">
      <c r="A124" s="422" t="s">
        <v>158</v>
      </c>
      <c r="B124" s="422" t="s">
        <v>119</v>
      </c>
      <c r="C124" s="423" t="s">
        <v>159</v>
      </c>
      <c r="D124" s="498">
        <v>37076</v>
      </c>
      <c r="E124" s="498">
        <v>37076</v>
      </c>
      <c r="F124" s="498">
        <v>37076</v>
      </c>
      <c r="G124" s="857"/>
      <c r="H124" s="825"/>
      <c r="I124" s="825"/>
      <c r="J124" s="825"/>
      <c r="K124" s="825"/>
      <c r="L124" s="825"/>
      <c r="M124" s="825"/>
      <c r="N124" s="825"/>
      <c r="O124" s="825"/>
    </row>
    <row r="125" s="366" customFormat="1" ht="31" customHeight="1" spans="1:17">
      <c r="A125" s="422" t="s">
        <v>160</v>
      </c>
      <c r="B125" s="422" t="s">
        <v>119</v>
      </c>
      <c r="C125" s="423" t="s">
        <v>161</v>
      </c>
      <c r="D125" s="498">
        <v>37076</v>
      </c>
      <c r="E125" s="498">
        <v>37076</v>
      </c>
      <c r="F125" s="498">
        <v>37076</v>
      </c>
      <c r="G125" s="858"/>
      <c r="H125" s="859"/>
      <c r="I125" s="859"/>
      <c r="J125" s="859"/>
      <c r="K125" s="859"/>
      <c r="L125" s="859"/>
      <c r="M125" s="859"/>
      <c r="N125" s="859"/>
      <c r="O125" s="859"/>
      <c r="P125" s="1"/>
      <c r="Q125" s="1"/>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3"/>
  <sheetViews>
    <sheetView topLeftCell="A16" workbookViewId="0">
      <selection activeCell="C27" sqref="C27:M27"/>
    </sheetView>
  </sheetViews>
  <sheetFormatPr defaultColWidth="12" defaultRowHeight="15.6"/>
  <cols>
    <col min="1" max="1" width="14" style="164" customWidth="1"/>
    <col min="2" max="2" width="7.5" style="164" customWidth="1"/>
    <col min="3" max="3" width="9.625" style="165" customWidth="1"/>
    <col min="4" max="4" width="10.125" style="166" customWidth="1"/>
    <col min="5" max="5" width="6.625" style="166" customWidth="1"/>
    <col min="6" max="6" width="9.125" style="166" customWidth="1"/>
    <col min="7" max="7" width="8.375" style="166" customWidth="1"/>
    <col min="8" max="8" width="8.875" style="166" customWidth="1"/>
    <col min="9" max="9" width="12.625" style="166" customWidth="1"/>
    <col min="10" max="10" width="8.875" style="166" customWidth="1"/>
    <col min="11" max="11" width="7" style="166" customWidth="1"/>
    <col min="12" max="12" width="11.625" style="166" customWidth="1"/>
    <col min="13" max="13" width="27.875" style="166" customWidth="1"/>
    <col min="14" max="16384" width="12" style="166"/>
  </cols>
  <sheetData>
    <row r="1" s="214" customFormat="1" ht="35.25" customHeight="1" spans="1:256">
      <c r="A1" s="167" t="s">
        <v>674</v>
      </c>
      <c r="B1" s="167"/>
      <c r="C1" s="167"/>
      <c r="D1" s="167"/>
      <c r="E1" s="167"/>
      <c r="F1" s="167"/>
      <c r="G1" s="167"/>
      <c r="H1" s="167"/>
      <c r="I1" s="167"/>
      <c r="J1" s="167"/>
      <c r="K1" s="167"/>
      <c r="L1" s="167"/>
      <c r="M1" s="167"/>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214" customFormat="1" ht="20.1" customHeight="1" spans="1:256">
      <c r="A2" s="168" t="s">
        <v>774</v>
      </c>
      <c r="B2" s="168"/>
      <c r="C2" s="168"/>
      <c r="D2" s="168"/>
      <c r="E2" s="168"/>
      <c r="F2" s="168"/>
      <c r="G2" s="168"/>
      <c r="H2" s="168"/>
      <c r="I2" s="168"/>
      <c r="J2" s="168"/>
      <c r="K2" s="168"/>
      <c r="L2" s="168"/>
      <c r="M2" s="168"/>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row>
    <row r="3" ht="24" customHeight="1" spans="1:13">
      <c r="A3" s="169" t="s">
        <v>775</v>
      </c>
      <c r="B3" s="169"/>
      <c r="C3" s="169"/>
      <c r="D3" s="169"/>
      <c r="E3" s="170"/>
      <c r="F3" s="170"/>
      <c r="G3" s="170"/>
      <c r="H3" s="170"/>
      <c r="I3" s="206" t="s">
        <v>776</v>
      </c>
      <c r="J3" s="206"/>
      <c r="K3" s="206"/>
      <c r="L3" s="206"/>
      <c r="M3" s="170"/>
    </row>
    <row r="4" s="215" customFormat="1" ht="21" customHeight="1" spans="1:256">
      <c r="A4" s="171" t="s">
        <v>678</v>
      </c>
      <c r="B4" s="172" t="s">
        <v>379</v>
      </c>
      <c r="C4" s="173"/>
      <c r="D4" s="174" t="s">
        <v>777</v>
      </c>
      <c r="E4" s="174"/>
      <c r="F4" s="174"/>
      <c r="G4" s="174"/>
      <c r="H4" s="174"/>
      <c r="I4" s="174"/>
      <c r="J4" s="174"/>
      <c r="K4" s="174"/>
      <c r="L4" s="174"/>
      <c r="M4" s="174"/>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row>
    <row r="5" s="215" customFormat="1" ht="21" customHeight="1" spans="1:256">
      <c r="A5" s="171"/>
      <c r="B5" s="172" t="s">
        <v>679</v>
      </c>
      <c r="C5" s="173"/>
      <c r="D5" s="174" t="s">
        <v>778</v>
      </c>
      <c r="E5" s="174"/>
      <c r="F5" s="174"/>
      <c r="G5" s="174"/>
      <c r="H5" s="174"/>
      <c r="I5" s="174"/>
      <c r="J5" s="174"/>
      <c r="K5" s="174"/>
      <c r="L5" s="174"/>
      <c r="M5" s="174"/>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row>
    <row r="6" s="215" customFormat="1" ht="30" customHeight="1" spans="1:256">
      <c r="A6" s="171"/>
      <c r="B6" s="172" t="s">
        <v>681</v>
      </c>
      <c r="C6" s="173"/>
      <c r="D6" s="175" t="s">
        <v>106</v>
      </c>
      <c r="E6" s="175"/>
      <c r="F6" s="175"/>
      <c r="G6" s="174" t="s">
        <v>683</v>
      </c>
      <c r="H6" s="174"/>
      <c r="I6" s="174"/>
      <c r="J6" s="174" t="s">
        <v>684</v>
      </c>
      <c r="K6" s="174"/>
      <c r="L6" s="174"/>
      <c r="M6" s="174"/>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c r="IR6" s="163"/>
      <c r="IS6" s="163"/>
      <c r="IT6" s="163"/>
      <c r="IU6" s="163"/>
      <c r="IV6" s="163"/>
    </row>
    <row r="7" s="215" customFormat="1" ht="27" customHeight="1" spans="1:256">
      <c r="A7" s="171"/>
      <c r="B7" s="172" t="s">
        <v>685</v>
      </c>
      <c r="C7" s="173"/>
      <c r="D7" s="174" t="s">
        <v>779</v>
      </c>
      <c r="E7" s="174"/>
      <c r="F7" s="174"/>
      <c r="G7" s="174" t="s">
        <v>621</v>
      </c>
      <c r="H7" s="174"/>
      <c r="I7" s="174"/>
      <c r="J7" s="174">
        <v>13974054312</v>
      </c>
      <c r="K7" s="174"/>
      <c r="L7" s="174"/>
      <c r="M7" s="17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63"/>
    </row>
    <row r="8" s="215" customFormat="1" ht="30" customHeight="1" spans="1:256">
      <c r="A8" s="171"/>
      <c r="B8" s="172" t="s">
        <v>619</v>
      </c>
      <c r="C8" s="173"/>
      <c r="D8" s="174" t="s">
        <v>780</v>
      </c>
      <c r="E8" s="174"/>
      <c r="F8" s="174"/>
      <c r="G8" s="174" t="s">
        <v>621</v>
      </c>
      <c r="H8" s="174"/>
      <c r="I8" s="174"/>
      <c r="J8" s="174">
        <v>13974050628</v>
      </c>
      <c r="K8" s="174"/>
      <c r="L8" s="174"/>
      <c r="M8" s="174"/>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63"/>
      <c r="IS8" s="163"/>
      <c r="IT8" s="163"/>
      <c r="IU8" s="163"/>
      <c r="IV8" s="163"/>
    </row>
    <row r="9" s="215" customFormat="1" ht="45" customHeight="1" spans="1:256">
      <c r="A9" s="171"/>
      <c r="B9" s="172" t="s">
        <v>688</v>
      </c>
      <c r="C9" s="173"/>
      <c r="D9" s="175" t="s">
        <v>781</v>
      </c>
      <c r="E9" s="175"/>
      <c r="F9" s="175"/>
      <c r="G9" s="175"/>
      <c r="H9" s="175"/>
      <c r="I9" s="175"/>
      <c r="J9" s="175"/>
      <c r="K9" s="175"/>
      <c r="L9" s="175"/>
      <c r="M9" s="175"/>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row>
    <row r="10" s="215" customFormat="1" ht="69" customHeight="1" spans="1:256">
      <c r="A10" s="171"/>
      <c r="B10" s="172" t="s">
        <v>690</v>
      </c>
      <c r="C10" s="173"/>
      <c r="D10" s="175" t="s">
        <v>782</v>
      </c>
      <c r="E10" s="175"/>
      <c r="F10" s="175"/>
      <c r="G10" s="175"/>
      <c r="H10" s="175"/>
      <c r="I10" s="175"/>
      <c r="J10" s="175"/>
      <c r="K10" s="175"/>
      <c r="L10" s="175"/>
      <c r="M10" s="175"/>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c r="IR10" s="163"/>
      <c r="IS10" s="163"/>
      <c r="IT10" s="163"/>
      <c r="IU10" s="163"/>
      <c r="IV10" s="163"/>
    </row>
    <row r="11" s="215" customFormat="1" ht="54.9" customHeight="1" spans="1:256">
      <c r="A11" s="171"/>
      <c r="B11" s="172" t="s">
        <v>692</v>
      </c>
      <c r="C11" s="173"/>
      <c r="D11" s="174" t="s">
        <v>783</v>
      </c>
      <c r="E11" s="174"/>
      <c r="F11" s="174"/>
      <c r="G11" s="174"/>
      <c r="H11" s="174"/>
      <c r="I11" s="174"/>
      <c r="J11" s="174"/>
      <c r="K11" s="174"/>
      <c r="L11" s="174"/>
      <c r="M11" s="174"/>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c r="IR11" s="163"/>
      <c r="IS11" s="163"/>
      <c r="IT11" s="163"/>
      <c r="IU11" s="163"/>
      <c r="IV11" s="163"/>
    </row>
    <row r="12" s="215" customFormat="1" ht="21" customHeight="1" spans="1:256">
      <c r="A12" s="171" t="s">
        <v>694</v>
      </c>
      <c r="B12" s="176" t="s">
        <v>695</v>
      </c>
      <c r="C12" s="177"/>
      <c r="D12" s="178" t="s">
        <v>696</v>
      </c>
      <c r="E12" s="178"/>
      <c r="F12" s="178" t="s">
        <v>697</v>
      </c>
      <c r="G12" s="178"/>
      <c r="H12" s="178"/>
      <c r="I12" s="178"/>
      <c r="J12" s="178" t="s">
        <v>698</v>
      </c>
      <c r="K12" s="178"/>
      <c r="L12" s="178"/>
      <c r="M12" s="178"/>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row>
    <row r="13" s="215" customFormat="1" ht="21" customHeight="1" spans="1:256">
      <c r="A13" s="171"/>
      <c r="B13" s="179"/>
      <c r="C13" s="180"/>
      <c r="D13" s="174" t="s">
        <v>699</v>
      </c>
      <c r="E13" s="174"/>
      <c r="F13" s="174"/>
      <c r="G13" s="174"/>
      <c r="H13" s="174"/>
      <c r="I13" s="174"/>
      <c r="J13" s="174"/>
      <c r="K13" s="174"/>
      <c r="L13" s="174"/>
      <c r="M13" s="174"/>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c r="IR13" s="163"/>
      <c r="IS13" s="163"/>
      <c r="IT13" s="163"/>
      <c r="IU13" s="163"/>
      <c r="IV13" s="163"/>
    </row>
    <row r="14" s="215" customFormat="1" ht="21" customHeight="1" spans="1:256">
      <c r="A14" s="171"/>
      <c r="B14" s="179"/>
      <c r="C14" s="180"/>
      <c r="D14" s="174" t="s">
        <v>700</v>
      </c>
      <c r="E14" s="174"/>
      <c r="F14" s="174" t="s">
        <v>784</v>
      </c>
      <c r="G14" s="174"/>
      <c r="H14" s="174"/>
      <c r="I14" s="174"/>
      <c r="J14" s="174" t="s">
        <v>784</v>
      </c>
      <c r="K14" s="174"/>
      <c r="L14" s="174"/>
      <c r="M14" s="174"/>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c r="IR14" s="163"/>
      <c r="IS14" s="163"/>
      <c r="IT14" s="163"/>
      <c r="IU14" s="163"/>
      <c r="IV14" s="163"/>
    </row>
    <row r="15" s="215" customFormat="1" ht="21" customHeight="1" spans="1:256">
      <c r="A15" s="171"/>
      <c r="B15" s="179"/>
      <c r="C15" s="180"/>
      <c r="D15" s="174" t="s">
        <v>701</v>
      </c>
      <c r="E15" s="174"/>
      <c r="F15" s="174"/>
      <c r="G15" s="174"/>
      <c r="H15" s="174"/>
      <c r="I15" s="174"/>
      <c r="J15" s="174"/>
      <c r="K15" s="174"/>
      <c r="L15" s="174"/>
      <c r="M15" s="174"/>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row>
    <row r="16" s="215" customFormat="1" ht="21" customHeight="1" spans="1:256">
      <c r="A16" s="171"/>
      <c r="B16" s="179"/>
      <c r="C16" s="180"/>
      <c r="D16" s="174" t="s">
        <v>702</v>
      </c>
      <c r="E16" s="174"/>
      <c r="F16" s="174"/>
      <c r="G16" s="174"/>
      <c r="H16" s="174"/>
      <c r="I16" s="174"/>
      <c r="J16" s="174"/>
      <c r="K16" s="174"/>
      <c r="L16" s="174"/>
      <c r="M16" s="174"/>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row>
    <row r="17" s="215" customFormat="1" ht="21" customHeight="1" spans="1:256">
      <c r="A17" s="171"/>
      <c r="B17" s="181"/>
      <c r="C17" s="182"/>
      <c r="D17" s="174" t="s">
        <v>703</v>
      </c>
      <c r="E17" s="174"/>
      <c r="F17" s="174"/>
      <c r="G17" s="174"/>
      <c r="H17" s="174"/>
      <c r="I17" s="174"/>
      <c r="J17" s="174"/>
      <c r="K17" s="174"/>
      <c r="L17" s="174"/>
      <c r="M17" s="174"/>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c r="IR17" s="163"/>
      <c r="IS17" s="163"/>
      <c r="IT17" s="163"/>
      <c r="IU17" s="163"/>
      <c r="IV17" s="163"/>
    </row>
    <row r="18" s="215" customFormat="1" ht="21" customHeight="1" spans="1:256">
      <c r="A18" s="171"/>
      <c r="B18" s="176" t="s">
        <v>704</v>
      </c>
      <c r="C18" s="177"/>
      <c r="D18" s="174" t="s">
        <v>696</v>
      </c>
      <c r="E18" s="174"/>
      <c r="F18" s="183" t="s">
        <v>705</v>
      </c>
      <c r="G18" s="183"/>
      <c r="H18" s="183"/>
      <c r="I18" s="183" t="s">
        <v>706</v>
      </c>
      <c r="J18" s="183"/>
      <c r="K18" s="183"/>
      <c r="L18" s="183" t="s">
        <v>707</v>
      </c>
      <c r="M18" s="18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c r="IR18" s="163"/>
      <c r="IS18" s="163"/>
      <c r="IT18" s="163"/>
      <c r="IU18" s="163"/>
      <c r="IV18" s="163"/>
    </row>
    <row r="19" s="215" customFormat="1" spans="1:256">
      <c r="A19" s="171"/>
      <c r="B19" s="179"/>
      <c r="C19" s="180"/>
      <c r="D19" s="174" t="s">
        <v>699</v>
      </c>
      <c r="E19" s="174"/>
      <c r="F19" s="174" t="s">
        <v>784</v>
      </c>
      <c r="G19" s="174"/>
      <c r="H19" s="174"/>
      <c r="I19" s="172" t="s">
        <v>784</v>
      </c>
      <c r="J19" s="200"/>
      <c r="K19" s="173"/>
      <c r="L19" s="175"/>
      <c r="M19" s="175"/>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c r="IR19" s="163"/>
      <c r="IS19" s="163"/>
      <c r="IT19" s="163"/>
      <c r="IU19" s="163"/>
      <c r="IV19" s="163"/>
    </row>
    <row r="20" s="215" customFormat="1" ht="33.9" customHeight="1" spans="1:256">
      <c r="A20" s="171"/>
      <c r="B20" s="179"/>
      <c r="C20" s="180"/>
      <c r="D20" s="175" t="s">
        <v>785</v>
      </c>
      <c r="E20" s="175"/>
      <c r="F20" s="174">
        <v>6</v>
      </c>
      <c r="G20" s="174"/>
      <c r="H20" s="174"/>
      <c r="I20" s="174">
        <v>6</v>
      </c>
      <c r="J20" s="174"/>
      <c r="K20" s="174"/>
      <c r="L20" s="175" t="s">
        <v>786</v>
      </c>
      <c r="M20" s="175"/>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c r="IR20" s="163"/>
      <c r="IS20" s="163"/>
      <c r="IT20" s="163"/>
      <c r="IU20" s="163"/>
      <c r="IV20" s="163"/>
    </row>
    <row r="21" s="215" customFormat="1" ht="21" customHeight="1" spans="1:256">
      <c r="A21" s="171"/>
      <c r="B21" s="179"/>
      <c r="C21" s="180"/>
      <c r="D21" s="175" t="s">
        <v>787</v>
      </c>
      <c r="E21" s="175"/>
      <c r="F21" s="174">
        <v>16</v>
      </c>
      <c r="G21" s="174"/>
      <c r="H21" s="174"/>
      <c r="I21" s="174">
        <v>16</v>
      </c>
      <c r="J21" s="174"/>
      <c r="K21" s="174"/>
      <c r="L21" s="174" t="s">
        <v>788</v>
      </c>
      <c r="M21" s="174"/>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c r="IR21" s="163"/>
      <c r="IS21" s="163"/>
      <c r="IT21" s="163"/>
      <c r="IU21" s="163"/>
      <c r="IV21" s="163"/>
    </row>
    <row r="22" s="215" customFormat="1" ht="80.1" customHeight="1" spans="1:256">
      <c r="A22" s="184" t="s">
        <v>710</v>
      </c>
      <c r="B22" s="184"/>
      <c r="C22" s="184"/>
      <c r="D22" s="174" t="s">
        <v>789</v>
      </c>
      <c r="E22" s="174"/>
      <c r="F22" s="174"/>
      <c r="G22" s="174"/>
      <c r="H22" s="174"/>
      <c r="I22" s="174"/>
      <c r="J22" s="174"/>
      <c r="K22" s="174"/>
      <c r="L22" s="174"/>
      <c r="M22" s="174"/>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c r="IR22" s="163"/>
      <c r="IS22" s="163"/>
      <c r="IT22" s="163"/>
      <c r="IU22" s="163"/>
      <c r="IV22" s="163"/>
    </row>
    <row r="23" s="215" customFormat="1" ht="20.1" customHeight="1" spans="1:256">
      <c r="A23" s="185" t="s">
        <v>712</v>
      </c>
      <c r="B23" s="186"/>
      <c r="C23" s="187" t="s">
        <v>713</v>
      </c>
      <c r="D23" s="187"/>
      <c r="E23" s="187"/>
      <c r="F23" s="187"/>
      <c r="G23" s="187"/>
      <c r="H23" s="178" t="s">
        <v>714</v>
      </c>
      <c r="I23" s="178"/>
      <c r="J23" s="178"/>
      <c r="K23" s="178" t="s">
        <v>715</v>
      </c>
      <c r="L23" s="178"/>
      <c r="M23" s="178"/>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row>
    <row r="24" s="215" customFormat="1" ht="20.1" customHeight="1" spans="1:256">
      <c r="A24" s="188"/>
      <c r="B24" s="189"/>
      <c r="C24" s="190" t="s">
        <v>790</v>
      </c>
      <c r="D24" s="190"/>
      <c r="E24" s="190"/>
      <c r="F24" s="190"/>
      <c r="G24" s="190"/>
      <c r="H24" s="174" t="s">
        <v>791</v>
      </c>
      <c r="I24" s="174"/>
      <c r="J24" s="174"/>
      <c r="K24" s="174" t="s">
        <v>792</v>
      </c>
      <c r="L24" s="174"/>
      <c r="M24" s="174"/>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c r="IR24" s="163"/>
      <c r="IS24" s="163"/>
      <c r="IT24" s="163"/>
      <c r="IU24" s="163"/>
      <c r="IV24" s="163"/>
    </row>
    <row r="25" s="215" customFormat="1" ht="20.1" customHeight="1" spans="1:256">
      <c r="A25" s="188"/>
      <c r="B25" s="189"/>
      <c r="C25" s="190" t="s">
        <v>793</v>
      </c>
      <c r="D25" s="190"/>
      <c r="E25" s="190"/>
      <c r="F25" s="190"/>
      <c r="G25" s="190"/>
      <c r="H25" s="174" t="s">
        <v>792</v>
      </c>
      <c r="I25" s="174"/>
      <c r="J25" s="174"/>
      <c r="K25" s="174" t="s">
        <v>794</v>
      </c>
      <c r="L25" s="174"/>
      <c r="M25" s="174"/>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c r="IR25" s="163"/>
      <c r="IS25" s="163"/>
      <c r="IT25" s="163"/>
      <c r="IU25" s="163"/>
      <c r="IV25" s="163"/>
    </row>
    <row r="26" s="215" customFormat="1" ht="20.1" customHeight="1" spans="1:256">
      <c r="A26" s="188"/>
      <c r="B26" s="189"/>
      <c r="C26" s="190"/>
      <c r="D26" s="190"/>
      <c r="E26" s="190"/>
      <c r="F26" s="190"/>
      <c r="G26" s="190"/>
      <c r="H26" s="174"/>
      <c r="I26" s="174"/>
      <c r="J26" s="174"/>
      <c r="K26" s="174"/>
      <c r="L26" s="174"/>
      <c r="M26" s="174"/>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c r="IR26" s="163"/>
      <c r="IS26" s="163"/>
      <c r="IT26" s="163"/>
      <c r="IU26" s="163"/>
      <c r="IV26" s="163"/>
    </row>
    <row r="27" s="215" customFormat="1" ht="54" customHeight="1" spans="1:256">
      <c r="A27" s="191" t="s">
        <v>720</v>
      </c>
      <c r="B27" s="192" t="s">
        <v>721</v>
      </c>
      <c r="C27" s="175" t="s">
        <v>795</v>
      </c>
      <c r="D27" s="175"/>
      <c r="E27" s="175"/>
      <c r="F27" s="175"/>
      <c r="G27" s="175"/>
      <c r="H27" s="175"/>
      <c r="I27" s="175"/>
      <c r="J27" s="175"/>
      <c r="K27" s="175"/>
      <c r="L27" s="175"/>
      <c r="M27" s="175"/>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c r="IR27" s="163"/>
      <c r="IS27" s="163"/>
      <c r="IT27" s="163"/>
      <c r="IU27" s="163"/>
      <c r="IV27" s="163"/>
    </row>
    <row r="28" s="215" customFormat="1" ht="56.25" customHeight="1" spans="1:256">
      <c r="A28" s="193"/>
      <c r="B28" s="192" t="s">
        <v>723</v>
      </c>
      <c r="C28" s="175" t="s">
        <v>796</v>
      </c>
      <c r="D28" s="175"/>
      <c r="E28" s="175"/>
      <c r="F28" s="175"/>
      <c r="G28" s="175"/>
      <c r="H28" s="175"/>
      <c r="I28" s="175"/>
      <c r="J28" s="175"/>
      <c r="K28" s="175"/>
      <c r="L28" s="175"/>
      <c r="M28" s="175"/>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63"/>
      <c r="HL28" s="163"/>
      <c r="HM28" s="163"/>
      <c r="HN28" s="163"/>
      <c r="HO28" s="163"/>
      <c r="HP28" s="163"/>
      <c r="HQ28" s="163"/>
      <c r="HR28" s="163"/>
      <c r="HS28" s="163"/>
      <c r="HT28" s="163"/>
      <c r="HU28" s="163"/>
      <c r="HV28" s="163"/>
      <c r="HW28" s="163"/>
      <c r="HX28" s="163"/>
      <c r="HY28" s="163"/>
      <c r="HZ28" s="163"/>
      <c r="IA28" s="163"/>
      <c r="IB28" s="163"/>
      <c r="IC28" s="163"/>
      <c r="ID28" s="163"/>
      <c r="IE28" s="163"/>
      <c r="IF28" s="163"/>
      <c r="IG28" s="163"/>
      <c r="IH28" s="163"/>
      <c r="II28" s="163"/>
      <c r="IJ28" s="163"/>
      <c r="IK28" s="163"/>
      <c r="IL28" s="163"/>
      <c r="IM28" s="163"/>
      <c r="IN28" s="163"/>
      <c r="IO28" s="163"/>
      <c r="IP28" s="163"/>
      <c r="IQ28" s="163"/>
      <c r="IR28" s="163"/>
      <c r="IS28" s="163"/>
      <c r="IT28" s="163"/>
      <c r="IU28" s="163"/>
      <c r="IV28" s="163"/>
    </row>
    <row r="29" s="215" customFormat="1" ht="30" customHeight="1" spans="1:256">
      <c r="A29" s="193"/>
      <c r="B29" s="194" t="s">
        <v>725</v>
      </c>
      <c r="C29" s="174" t="s">
        <v>641</v>
      </c>
      <c r="D29" s="174"/>
      <c r="E29" s="174" t="s">
        <v>642</v>
      </c>
      <c r="F29" s="174"/>
      <c r="G29" s="174"/>
      <c r="H29" s="174" t="s">
        <v>643</v>
      </c>
      <c r="I29" s="174"/>
      <c r="J29" s="174"/>
      <c r="K29" s="174"/>
      <c r="L29" s="174" t="s">
        <v>644</v>
      </c>
      <c r="M29" s="174"/>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c r="IR29" s="163"/>
      <c r="IS29" s="163"/>
      <c r="IT29" s="163"/>
      <c r="IU29" s="163"/>
      <c r="IV29" s="163"/>
    </row>
    <row r="30" s="215" customFormat="1" ht="30" customHeight="1" spans="1:256">
      <c r="A30" s="193"/>
      <c r="B30" s="195"/>
      <c r="C30" s="174" t="s">
        <v>726</v>
      </c>
      <c r="D30" s="174"/>
      <c r="E30" s="176" t="s">
        <v>646</v>
      </c>
      <c r="F30" s="196"/>
      <c r="G30" s="177"/>
      <c r="H30" s="197" t="s">
        <v>797</v>
      </c>
      <c r="I30" s="207"/>
      <c r="J30" s="207" t="s">
        <v>798</v>
      </c>
      <c r="K30" s="208"/>
      <c r="L30" s="197" t="s">
        <v>484</v>
      </c>
      <c r="M30" s="208"/>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c r="IR30" s="163"/>
      <c r="IS30" s="163"/>
      <c r="IT30" s="163"/>
      <c r="IU30" s="163"/>
      <c r="IV30" s="163"/>
    </row>
    <row r="31" s="215" customFormat="1" ht="30" customHeight="1" spans="1:256">
      <c r="A31" s="193"/>
      <c r="B31" s="195"/>
      <c r="C31" s="174"/>
      <c r="D31" s="174"/>
      <c r="E31" s="179"/>
      <c r="F31" s="199"/>
      <c r="G31" s="180"/>
      <c r="H31" s="197" t="s">
        <v>799</v>
      </c>
      <c r="I31" s="207"/>
      <c r="J31" s="207" t="s">
        <v>800</v>
      </c>
      <c r="K31" s="208"/>
      <c r="L31" s="197" t="s">
        <v>801</v>
      </c>
      <c r="M31" s="208"/>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c r="HX31" s="163"/>
      <c r="HY31" s="163"/>
      <c r="HZ31" s="163"/>
      <c r="IA31" s="163"/>
      <c r="IB31" s="163"/>
      <c r="IC31" s="163"/>
      <c r="ID31" s="163"/>
      <c r="IE31" s="163"/>
      <c r="IF31" s="163"/>
      <c r="IG31" s="163"/>
      <c r="IH31" s="163"/>
      <c r="II31" s="163"/>
      <c r="IJ31" s="163"/>
      <c r="IK31" s="163"/>
      <c r="IL31" s="163"/>
      <c r="IM31" s="163"/>
      <c r="IN31" s="163"/>
      <c r="IO31" s="163"/>
      <c r="IP31" s="163"/>
      <c r="IQ31" s="163"/>
      <c r="IR31" s="163"/>
      <c r="IS31" s="163"/>
      <c r="IT31" s="163"/>
      <c r="IU31" s="163"/>
      <c r="IV31" s="163"/>
    </row>
    <row r="32" s="215" customFormat="1" ht="30" customHeight="1" spans="1:256">
      <c r="A32" s="193"/>
      <c r="B32" s="195"/>
      <c r="C32" s="174"/>
      <c r="D32" s="174"/>
      <c r="E32" s="179"/>
      <c r="F32" s="199"/>
      <c r="G32" s="180"/>
      <c r="H32" s="197" t="s">
        <v>802</v>
      </c>
      <c r="I32" s="207"/>
      <c r="J32" s="207" t="s">
        <v>803</v>
      </c>
      <c r="K32" s="208"/>
      <c r="L32" s="197" t="s">
        <v>804</v>
      </c>
      <c r="M32" s="208"/>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63"/>
      <c r="HL32" s="163"/>
      <c r="HM32" s="163"/>
      <c r="HN32" s="163"/>
      <c r="HO32" s="163"/>
      <c r="HP32" s="163"/>
      <c r="HQ32" s="163"/>
      <c r="HR32" s="163"/>
      <c r="HS32" s="163"/>
      <c r="HT32" s="163"/>
      <c r="HU32" s="163"/>
      <c r="HV32" s="163"/>
      <c r="HW32" s="163"/>
      <c r="HX32" s="163"/>
      <c r="HY32" s="163"/>
      <c r="HZ32" s="163"/>
      <c r="IA32" s="163"/>
      <c r="IB32" s="163"/>
      <c r="IC32" s="163"/>
      <c r="ID32" s="163"/>
      <c r="IE32" s="163"/>
      <c r="IF32" s="163"/>
      <c r="IG32" s="163"/>
      <c r="IH32" s="163"/>
      <c r="II32" s="163"/>
      <c r="IJ32" s="163"/>
      <c r="IK32" s="163"/>
      <c r="IL32" s="163"/>
      <c r="IM32" s="163"/>
      <c r="IN32" s="163"/>
      <c r="IO32" s="163"/>
      <c r="IP32" s="163"/>
      <c r="IQ32" s="163"/>
      <c r="IR32" s="163"/>
      <c r="IS32" s="163"/>
      <c r="IT32" s="163"/>
      <c r="IU32" s="163"/>
      <c r="IV32" s="163"/>
    </row>
    <row r="33" s="215" customFormat="1" ht="22.5" customHeight="1" spans="1:256">
      <c r="A33" s="193"/>
      <c r="B33" s="195"/>
      <c r="C33" s="174"/>
      <c r="D33" s="174"/>
      <c r="E33" s="176" t="s">
        <v>649</v>
      </c>
      <c r="F33" s="196"/>
      <c r="G33" s="177"/>
      <c r="H33" s="197" t="s">
        <v>802</v>
      </c>
      <c r="I33" s="207"/>
      <c r="J33" s="207" t="s">
        <v>805</v>
      </c>
      <c r="K33" s="208"/>
      <c r="L33" s="197" t="s">
        <v>806</v>
      </c>
      <c r="M33" s="208"/>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63"/>
      <c r="HL33" s="163"/>
      <c r="HM33" s="163"/>
      <c r="HN33" s="163"/>
      <c r="HO33" s="163"/>
      <c r="HP33" s="163"/>
      <c r="HQ33" s="163"/>
      <c r="HR33" s="163"/>
      <c r="HS33" s="163"/>
      <c r="HT33" s="163"/>
      <c r="HU33" s="163"/>
      <c r="HV33" s="163"/>
      <c r="HW33" s="163"/>
      <c r="HX33" s="163"/>
      <c r="HY33" s="163"/>
      <c r="HZ33" s="163"/>
      <c r="IA33" s="163"/>
      <c r="IB33" s="163"/>
      <c r="IC33" s="163"/>
      <c r="ID33" s="163"/>
      <c r="IE33" s="163"/>
      <c r="IF33" s="163"/>
      <c r="IG33" s="163"/>
      <c r="IH33" s="163"/>
      <c r="II33" s="163"/>
      <c r="IJ33" s="163"/>
      <c r="IK33" s="163"/>
      <c r="IL33" s="163"/>
      <c r="IM33" s="163"/>
      <c r="IN33" s="163"/>
      <c r="IO33" s="163"/>
      <c r="IP33" s="163"/>
      <c r="IQ33" s="163"/>
      <c r="IR33" s="163"/>
      <c r="IS33" s="163"/>
      <c r="IT33" s="163"/>
      <c r="IU33" s="163"/>
      <c r="IV33" s="163"/>
    </row>
    <row r="34" s="215" customFormat="1" ht="22.5" customHeight="1" spans="1:256">
      <c r="A34" s="193"/>
      <c r="B34" s="195"/>
      <c r="C34" s="174"/>
      <c r="D34" s="174"/>
      <c r="E34" s="181"/>
      <c r="F34" s="198"/>
      <c r="G34" s="182"/>
      <c r="H34" s="197" t="s">
        <v>799</v>
      </c>
      <c r="I34" s="207"/>
      <c r="J34" s="207"/>
      <c r="K34" s="208"/>
      <c r="L34" s="197" t="s">
        <v>807</v>
      </c>
      <c r="M34" s="208"/>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c r="GZ34" s="163"/>
      <c r="HA34" s="163"/>
      <c r="HB34" s="163"/>
      <c r="HC34" s="163"/>
      <c r="HD34" s="163"/>
      <c r="HE34" s="163"/>
      <c r="HF34" s="163"/>
      <c r="HG34" s="163"/>
      <c r="HH34" s="163"/>
      <c r="HI34" s="163"/>
      <c r="HJ34" s="163"/>
      <c r="HK34" s="163"/>
      <c r="HL34" s="163"/>
      <c r="HM34" s="163"/>
      <c r="HN34" s="163"/>
      <c r="HO34" s="163"/>
      <c r="HP34" s="163"/>
      <c r="HQ34" s="163"/>
      <c r="HR34" s="163"/>
      <c r="HS34" s="163"/>
      <c r="HT34" s="163"/>
      <c r="HU34" s="163"/>
      <c r="HV34" s="163"/>
      <c r="HW34" s="163"/>
      <c r="HX34" s="163"/>
      <c r="HY34" s="163"/>
      <c r="HZ34" s="163"/>
      <c r="IA34" s="163"/>
      <c r="IB34" s="163"/>
      <c r="IC34" s="163"/>
      <c r="ID34" s="163"/>
      <c r="IE34" s="163"/>
      <c r="IF34" s="163"/>
      <c r="IG34" s="163"/>
      <c r="IH34" s="163"/>
      <c r="II34" s="163"/>
      <c r="IJ34" s="163"/>
      <c r="IK34" s="163"/>
      <c r="IL34" s="163"/>
      <c r="IM34" s="163"/>
      <c r="IN34" s="163"/>
      <c r="IO34" s="163"/>
      <c r="IP34" s="163"/>
      <c r="IQ34" s="163"/>
      <c r="IR34" s="163"/>
      <c r="IS34" s="163"/>
      <c r="IT34" s="163"/>
      <c r="IU34" s="163"/>
      <c r="IV34" s="163"/>
    </row>
    <row r="35" s="215" customFormat="1" ht="22.5" customHeight="1" spans="1:256">
      <c r="A35" s="193"/>
      <c r="B35" s="195"/>
      <c r="C35" s="174"/>
      <c r="D35" s="174"/>
      <c r="E35" s="176" t="s">
        <v>651</v>
      </c>
      <c r="F35" s="196"/>
      <c r="G35" s="177"/>
      <c r="H35" s="197" t="s">
        <v>808</v>
      </c>
      <c r="I35" s="207"/>
      <c r="J35" s="207" t="s">
        <v>809</v>
      </c>
      <c r="K35" s="208"/>
      <c r="L35" s="209">
        <v>1</v>
      </c>
      <c r="M35" s="210"/>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63"/>
      <c r="HL35" s="163"/>
      <c r="HM35" s="163"/>
      <c r="HN35" s="163"/>
      <c r="HO35" s="163"/>
      <c r="HP35" s="163"/>
      <c r="HQ35" s="163"/>
      <c r="HR35" s="163"/>
      <c r="HS35" s="163"/>
      <c r="HT35" s="163"/>
      <c r="HU35" s="163"/>
      <c r="HV35" s="163"/>
      <c r="HW35" s="163"/>
      <c r="HX35" s="163"/>
      <c r="HY35" s="163"/>
      <c r="HZ35" s="163"/>
      <c r="IA35" s="163"/>
      <c r="IB35" s="163"/>
      <c r="IC35" s="163"/>
      <c r="ID35" s="163"/>
      <c r="IE35" s="163"/>
      <c r="IF35" s="163"/>
      <c r="IG35" s="163"/>
      <c r="IH35" s="163"/>
      <c r="II35" s="163"/>
      <c r="IJ35" s="163"/>
      <c r="IK35" s="163"/>
      <c r="IL35" s="163"/>
      <c r="IM35" s="163"/>
      <c r="IN35" s="163"/>
      <c r="IO35" s="163"/>
      <c r="IP35" s="163"/>
      <c r="IQ35" s="163"/>
      <c r="IR35" s="163"/>
      <c r="IS35" s="163"/>
      <c r="IT35" s="163"/>
      <c r="IU35" s="163"/>
      <c r="IV35" s="163"/>
    </row>
    <row r="36" s="215" customFormat="1" ht="22.5" customHeight="1" spans="1:256">
      <c r="A36" s="193"/>
      <c r="B36" s="195"/>
      <c r="C36" s="174"/>
      <c r="D36" s="174"/>
      <c r="E36" s="181"/>
      <c r="F36" s="198"/>
      <c r="G36" s="182"/>
      <c r="H36" s="197" t="s">
        <v>810</v>
      </c>
      <c r="I36" s="207"/>
      <c r="J36" s="207" t="s">
        <v>811</v>
      </c>
      <c r="K36" s="208"/>
      <c r="L36" s="209">
        <v>1</v>
      </c>
      <c r="M36" s="210"/>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c r="GR36" s="163"/>
      <c r="GS36" s="163"/>
      <c r="GT36" s="163"/>
      <c r="GU36" s="163"/>
      <c r="GV36" s="163"/>
      <c r="GW36" s="163"/>
      <c r="GX36" s="163"/>
      <c r="GY36" s="163"/>
      <c r="GZ36" s="163"/>
      <c r="HA36" s="163"/>
      <c r="HB36" s="163"/>
      <c r="HC36" s="163"/>
      <c r="HD36" s="163"/>
      <c r="HE36" s="163"/>
      <c r="HF36" s="163"/>
      <c r="HG36" s="163"/>
      <c r="HH36" s="163"/>
      <c r="HI36" s="163"/>
      <c r="HJ36" s="163"/>
      <c r="HK36" s="163"/>
      <c r="HL36" s="163"/>
      <c r="HM36" s="163"/>
      <c r="HN36" s="163"/>
      <c r="HO36" s="163"/>
      <c r="HP36" s="163"/>
      <c r="HQ36" s="163"/>
      <c r="HR36" s="163"/>
      <c r="HS36" s="163"/>
      <c r="HT36" s="163"/>
      <c r="HU36" s="163"/>
      <c r="HV36" s="163"/>
      <c r="HW36" s="163"/>
      <c r="HX36" s="163"/>
      <c r="HY36" s="163"/>
      <c r="HZ36" s="163"/>
      <c r="IA36" s="163"/>
      <c r="IB36" s="163"/>
      <c r="IC36" s="163"/>
      <c r="ID36" s="163"/>
      <c r="IE36" s="163"/>
      <c r="IF36" s="163"/>
      <c r="IG36" s="163"/>
      <c r="IH36" s="163"/>
      <c r="II36" s="163"/>
      <c r="IJ36" s="163"/>
      <c r="IK36" s="163"/>
      <c r="IL36" s="163"/>
      <c r="IM36" s="163"/>
      <c r="IN36" s="163"/>
      <c r="IO36" s="163"/>
      <c r="IP36" s="163"/>
      <c r="IQ36" s="163"/>
      <c r="IR36" s="163"/>
      <c r="IS36" s="163"/>
      <c r="IT36" s="163"/>
      <c r="IU36" s="163"/>
      <c r="IV36" s="163"/>
    </row>
    <row r="37" s="215" customFormat="1" ht="22.5" customHeight="1" spans="1:256">
      <c r="A37" s="193"/>
      <c r="B37" s="195"/>
      <c r="C37" s="174"/>
      <c r="D37" s="174"/>
      <c r="E37" s="176" t="s">
        <v>654</v>
      </c>
      <c r="F37" s="196"/>
      <c r="G37" s="177"/>
      <c r="H37" s="197" t="s">
        <v>812</v>
      </c>
      <c r="I37" s="207"/>
      <c r="J37" s="207" t="s">
        <v>812</v>
      </c>
      <c r="K37" s="208"/>
      <c r="L37" s="209">
        <v>1</v>
      </c>
      <c r="M37" s="210"/>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c r="HA37" s="163"/>
      <c r="HB37" s="163"/>
      <c r="HC37" s="163"/>
      <c r="HD37" s="163"/>
      <c r="HE37" s="163"/>
      <c r="HF37" s="163"/>
      <c r="HG37" s="163"/>
      <c r="HH37" s="163"/>
      <c r="HI37" s="163"/>
      <c r="HJ37" s="163"/>
      <c r="HK37" s="163"/>
      <c r="HL37" s="163"/>
      <c r="HM37" s="163"/>
      <c r="HN37" s="163"/>
      <c r="HO37" s="163"/>
      <c r="HP37" s="163"/>
      <c r="HQ37" s="163"/>
      <c r="HR37" s="163"/>
      <c r="HS37" s="163"/>
      <c r="HT37" s="163"/>
      <c r="HU37" s="163"/>
      <c r="HV37" s="163"/>
      <c r="HW37" s="163"/>
      <c r="HX37" s="163"/>
      <c r="HY37" s="163"/>
      <c r="HZ37" s="163"/>
      <c r="IA37" s="163"/>
      <c r="IB37" s="163"/>
      <c r="IC37" s="163"/>
      <c r="ID37" s="163"/>
      <c r="IE37" s="163"/>
      <c r="IF37" s="163"/>
      <c r="IG37" s="163"/>
      <c r="IH37" s="163"/>
      <c r="II37" s="163"/>
      <c r="IJ37" s="163"/>
      <c r="IK37" s="163"/>
      <c r="IL37" s="163"/>
      <c r="IM37" s="163"/>
      <c r="IN37" s="163"/>
      <c r="IO37" s="163"/>
      <c r="IP37" s="163"/>
      <c r="IQ37" s="163"/>
      <c r="IR37" s="163"/>
      <c r="IS37" s="163"/>
      <c r="IT37" s="163"/>
      <c r="IU37" s="163"/>
      <c r="IV37" s="163"/>
    </row>
    <row r="38" s="215" customFormat="1" ht="22.5" customHeight="1" spans="1:256">
      <c r="A38" s="193"/>
      <c r="B38" s="195"/>
      <c r="C38" s="174"/>
      <c r="D38" s="174"/>
      <c r="E38" s="181"/>
      <c r="F38" s="198"/>
      <c r="G38" s="182"/>
      <c r="H38" s="197" t="s">
        <v>813</v>
      </c>
      <c r="I38" s="207"/>
      <c r="J38" s="207" t="s">
        <v>813</v>
      </c>
      <c r="K38" s="208"/>
      <c r="L38" s="197" t="s">
        <v>814</v>
      </c>
      <c r="M38" s="208"/>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c r="GR38" s="163"/>
      <c r="GS38" s="163"/>
      <c r="GT38" s="163"/>
      <c r="GU38" s="163"/>
      <c r="GV38" s="163"/>
      <c r="GW38" s="163"/>
      <c r="GX38" s="163"/>
      <c r="GY38" s="163"/>
      <c r="GZ38" s="163"/>
      <c r="HA38" s="163"/>
      <c r="HB38" s="163"/>
      <c r="HC38" s="163"/>
      <c r="HD38" s="163"/>
      <c r="HE38" s="163"/>
      <c r="HF38" s="163"/>
      <c r="HG38" s="163"/>
      <c r="HH38" s="163"/>
      <c r="HI38" s="163"/>
      <c r="HJ38" s="163"/>
      <c r="HK38" s="163"/>
      <c r="HL38" s="163"/>
      <c r="HM38" s="163"/>
      <c r="HN38" s="163"/>
      <c r="HO38" s="163"/>
      <c r="HP38" s="163"/>
      <c r="HQ38" s="163"/>
      <c r="HR38" s="163"/>
      <c r="HS38" s="163"/>
      <c r="HT38" s="163"/>
      <c r="HU38" s="163"/>
      <c r="HV38" s="163"/>
      <c r="HW38" s="163"/>
      <c r="HX38" s="163"/>
      <c r="HY38" s="163"/>
      <c r="HZ38" s="163"/>
      <c r="IA38" s="163"/>
      <c r="IB38" s="163"/>
      <c r="IC38" s="163"/>
      <c r="ID38" s="163"/>
      <c r="IE38" s="163"/>
      <c r="IF38" s="163"/>
      <c r="IG38" s="163"/>
      <c r="IH38" s="163"/>
      <c r="II38" s="163"/>
      <c r="IJ38" s="163"/>
      <c r="IK38" s="163"/>
      <c r="IL38" s="163"/>
      <c r="IM38" s="163"/>
      <c r="IN38" s="163"/>
      <c r="IO38" s="163"/>
      <c r="IP38" s="163"/>
      <c r="IQ38" s="163"/>
      <c r="IR38" s="163"/>
      <c r="IS38" s="163"/>
      <c r="IT38" s="163"/>
      <c r="IU38" s="163"/>
      <c r="IV38" s="163"/>
    </row>
    <row r="39" ht="22.5" customHeight="1" spans="1:256">
      <c r="A39" s="193"/>
      <c r="B39" s="195"/>
      <c r="C39" s="174" t="s">
        <v>641</v>
      </c>
      <c r="D39" s="174"/>
      <c r="E39" s="174" t="s">
        <v>642</v>
      </c>
      <c r="F39" s="174"/>
      <c r="G39" s="174"/>
      <c r="H39" s="174" t="s">
        <v>643</v>
      </c>
      <c r="I39" s="174"/>
      <c r="J39" s="174"/>
      <c r="K39" s="174"/>
      <c r="L39" s="174" t="s">
        <v>644</v>
      </c>
      <c r="M39" s="174"/>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c r="FQ39" s="163"/>
      <c r="FR39" s="163"/>
      <c r="FS39" s="163"/>
      <c r="FT39" s="163"/>
      <c r="FU39" s="163"/>
      <c r="FV39" s="163"/>
      <c r="FW39" s="163"/>
      <c r="FX39" s="163"/>
      <c r="FY39" s="163"/>
      <c r="FZ39" s="163"/>
      <c r="GA39" s="163"/>
      <c r="GB39" s="163"/>
      <c r="GC39" s="163"/>
      <c r="GD39" s="163"/>
      <c r="GE39" s="163"/>
      <c r="GF39" s="163"/>
      <c r="GG39" s="163"/>
      <c r="GH39" s="163"/>
      <c r="GI39" s="163"/>
      <c r="GJ39" s="163"/>
      <c r="GK39" s="163"/>
      <c r="GL39" s="163"/>
      <c r="GM39" s="163"/>
      <c r="GN39" s="163"/>
      <c r="GO39" s="163"/>
      <c r="GP39" s="163"/>
      <c r="GQ39" s="163"/>
      <c r="GR39" s="163"/>
      <c r="GS39" s="163"/>
      <c r="GT39" s="163"/>
      <c r="GU39" s="163"/>
      <c r="GV39" s="163"/>
      <c r="GW39" s="163"/>
      <c r="GX39" s="163"/>
      <c r="GY39" s="163"/>
      <c r="GZ39" s="163"/>
      <c r="HA39" s="163"/>
      <c r="HB39" s="163"/>
      <c r="HC39" s="163"/>
      <c r="HD39" s="163"/>
      <c r="HE39" s="163"/>
      <c r="HF39" s="163"/>
      <c r="HG39" s="163"/>
      <c r="HH39" s="163"/>
      <c r="HI39" s="163"/>
      <c r="HJ39" s="163"/>
      <c r="HK39" s="163"/>
      <c r="HL39" s="163"/>
      <c r="HM39" s="163"/>
      <c r="HN39" s="163"/>
      <c r="HO39" s="163"/>
      <c r="HP39" s="163"/>
      <c r="HQ39" s="163"/>
      <c r="HR39" s="163"/>
      <c r="HS39" s="163"/>
      <c r="HT39" s="163"/>
      <c r="HU39" s="163"/>
      <c r="HV39" s="163"/>
      <c r="HW39" s="163"/>
      <c r="HX39" s="163"/>
      <c r="HY39" s="163"/>
      <c r="HZ39" s="163"/>
      <c r="IA39" s="163"/>
      <c r="IB39" s="163"/>
      <c r="IC39" s="163"/>
      <c r="ID39" s="163"/>
      <c r="IE39" s="163"/>
      <c r="IF39" s="163"/>
      <c r="IG39" s="163"/>
      <c r="IH39" s="163"/>
      <c r="II39" s="163"/>
      <c r="IJ39" s="163"/>
      <c r="IK39" s="163"/>
      <c r="IL39" s="163"/>
      <c r="IM39" s="163"/>
      <c r="IN39" s="163"/>
      <c r="IO39" s="163"/>
      <c r="IP39" s="163"/>
      <c r="IQ39" s="163"/>
      <c r="IR39" s="163"/>
      <c r="IS39" s="163"/>
      <c r="IT39" s="163"/>
      <c r="IU39" s="163"/>
      <c r="IV39" s="163"/>
    </row>
    <row r="40" s="214" customFormat="1" ht="22.5" customHeight="1" spans="1:256">
      <c r="A40" s="193"/>
      <c r="B40" s="195"/>
      <c r="C40" s="174" t="s">
        <v>726</v>
      </c>
      <c r="D40" s="174"/>
      <c r="E40" s="176" t="s">
        <v>658</v>
      </c>
      <c r="F40" s="196"/>
      <c r="G40" s="177"/>
      <c r="H40" s="197" t="s">
        <v>815</v>
      </c>
      <c r="I40" s="207"/>
      <c r="J40" s="207"/>
      <c r="K40" s="208"/>
      <c r="L40" s="211" t="s">
        <v>814</v>
      </c>
      <c r="M40" s="212"/>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3"/>
      <c r="DZ40" s="163"/>
      <c r="EA40" s="163"/>
      <c r="EB40" s="163"/>
      <c r="EC40" s="163"/>
      <c r="ED40" s="163"/>
      <c r="EE40" s="163"/>
      <c r="EF40" s="163"/>
      <c r="EG40" s="163"/>
      <c r="EH40" s="163"/>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3"/>
      <c r="FI40" s="163"/>
      <c r="FJ40" s="163"/>
      <c r="FK40" s="163"/>
      <c r="FL40" s="163"/>
      <c r="FM40" s="163"/>
      <c r="FN40" s="163"/>
      <c r="FO40" s="163"/>
      <c r="FP40" s="163"/>
      <c r="FQ40" s="163"/>
      <c r="FR40" s="163"/>
      <c r="FS40" s="163"/>
      <c r="FT40" s="163"/>
      <c r="FU40" s="163"/>
      <c r="FV40" s="163"/>
      <c r="FW40" s="163"/>
      <c r="FX40" s="163"/>
      <c r="FY40" s="163"/>
      <c r="FZ40" s="163"/>
      <c r="GA40" s="163"/>
      <c r="GB40" s="163"/>
      <c r="GC40" s="163"/>
      <c r="GD40" s="163"/>
      <c r="GE40" s="163"/>
      <c r="GF40" s="163"/>
      <c r="GG40" s="163"/>
      <c r="GH40" s="163"/>
      <c r="GI40" s="163"/>
      <c r="GJ40" s="163"/>
      <c r="GK40" s="163"/>
      <c r="GL40" s="163"/>
      <c r="GM40" s="163"/>
      <c r="GN40" s="163"/>
      <c r="GO40" s="163"/>
      <c r="GP40" s="163"/>
      <c r="GQ40" s="163"/>
      <c r="GR40" s="163"/>
      <c r="GS40" s="163"/>
      <c r="GT40" s="163"/>
      <c r="GU40" s="163"/>
      <c r="GV40" s="163"/>
      <c r="GW40" s="163"/>
      <c r="GX40" s="163"/>
      <c r="GY40" s="163"/>
      <c r="GZ40" s="163"/>
      <c r="HA40" s="163"/>
      <c r="HB40" s="163"/>
      <c r="HC40" s="163"/>
      <c r="HD40" s="163"/>
      <c r="HE40" s="163"/>
      <c r="HF40" s="163"/>
      <c r="HG40" s="163"/>
      <c r="HH40" s="163"/>
      <c r="HI40" s="163"/>
      <c r="HJ40" s="163"/>
      <c r="HK40" s="163"/>
      <c r="HL40" s="163"/>
      <c r="HM40" s="163"/>
      <c r="HN40" s="163"/>
      <c r="HO40" s="163"/>
      <c r="HP40" s="163"/>
      <c r="HQ40" s="163"/>
      <c r="HR40" s="163"/>
      <c r="HS40" s="163"/>
      <c r="HT40" s="163"/>
      <c r="HU40" s="163"/>
      <c r="HV40" s="163"/>
      <c r="HW40" s="163"/>
      <c r="HX40" s="163"/>
      <c r="HY40" s="163"/>
      <c r="HZ40" s="163"/>
      <c r="IA40" s="163"/>
      <c r="IB40" s="163"/>
      <c r="IC40" s="163"/>
      <c r="ID40" s="163"/>
      <c r="IE40" s="163"/>
      <c r="IF40" s="163"/>
      <c r="IG40" s="163"/>
      <c r="IH40" s="163"/>
      <c r="II40" s="163"/>
      <c r="IJ40" s="163"/>
      <c r="IK40" s="163"/>
      <c r="IL40" s="163"/>
      <c r="IM40" s="163"/>
      <c r="IN40" s="163"/>
      <c r="IO40" s="163"/>
      <c r="IP40" s="163"/>
      <c r="IQ40" s="163"/>
      <c r="IR40" s="163"/>
      <c r="IS40" s="163"/>
      <c r="IT40" s="163"/>
      <c r="IU40" s="163"/>
      <c r="IV40" s="163"/>
    </row>
    <row r="41" ht="22.5" customHeight="1" spans="1:256">
      <c r="A41" s="193"/>
      <c r="B41" s="195"/>
      <c r="C41" s="174"/>
      <c r="D41" s="174"/>
      <c r="E41" s="181"/>
      <c r="F41" s="198"/>
      <c r="G41" s="182"/>
      <c r="H41" s="197" t="s">
        <v>816</v>
      </c>
      <c r="I41" s="207"/>
      <c r="J41" s="207" t="s">
        <v>816</v>
      </c>
      <c r="K41" s="208"/>
      <c r="L41" s="211" t="s">
        <v>817</v>
      </c>
      <c r="M41" s="212"/>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c r="EP41" s="163"/>
      <c r="EQ41" s="163"/>
      <c r="ER41" s="163"/>
      <c r="ES41" s="163"/>
      <c r="ET41" s="163"/>
      <c r="EU41" s="163"/>
      <c r="EV41" s="163"/>
      <c r="EW41" s="163"/>
      <c r="EX41" s="163"/>
      <c r="EY41" s="163"/>
      <c r="EZ41" s="163"/>
      <c r="FA41" s="163"/>
      <c r="FB41" s="163"/>
      <c r="FC41" s="163"/>
      <c r="FD41" s="163"/>
      <c r="FE41" s="163"/>
      <c r="FF41" s="163"/>
      <c r="FG41" s="163"/>
      <c r="FH41" s="163"/>
      <c r="FI41" s="163"/>
      <c r="FJ41" s="163"/>
      <c r="FK41" s="163"/>
      <c r="FL41" s="163"/>
      <c r="FM41" s="163"/>
      <c r="FN41" s="163"/>
      <c r="FO41" s="163"/>
      <c r="FP41" s="163"/>
      <c r="FQ41" s="163"/>
      <c r="FR41" s="163"/>
      <c r="FS41" s="163"/>
      <c r="FT41" s="163"/>
      <c r="FU41" s="163"/>
      <c r="FV41" s="163"/>
      <c r="FW41" s="163"/>
      <c r="FX41" s="163"/>
      <c r="FY41" s="163"/>
      <c r="FZ41" s="163"/>
      <c r="GA41" s="163"/>
      <c r="GB41" s="163"/>
      <c r="GC41" s="163"/>
      <c r="GD41" s="163"/>
      <c r="GE41" s="163"/>
      <c r="GF41" s="163"/>
      <c r="GG41" s="163"/>
      <c r="GH41" s="163"/>
      <c r="GI41" s="163"/>
      <c r="GJ41" s="163"/>
      <c r="GK41" s="163"/>
      <c r="GL41" s="163"/>
      <c r="GM41" s="163"/>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63"/>
      <c r="HL41" s="163"/>
      <c r="HM41" s="163"/>
      <c r="HN41" s="163"/>
      <c r="HO41" s="163"/>
      <c r="HP41" s="163"/>
      <c r="HQ41" s="163"/>
      <c r="HR41" s="163"/>
      <c r="HS41" s="163"/>
      <c r="HT41" s="163"/>
      <c r="HU41" s="163"/>
      <c r="HV41" s="163"/>
      <c r="HW41" s="163"/>
      <c r="HX41" s="163"/>
      <c r="HY41" s="163"/>
      <c r="HZ41" s="163"/>
      <c r="IA41" s="163"/>
      <c r="IB41" s="163"/>
      <c r="IC41" s="163"/>
      <c r="ID41" s="163"/>
      <c r="IE41" s="163"/>
      <c r="IF41" s="163"/>
      <c r="IG41" s="163"/>
      <c r="IH41" s="163"/>
      <c r="II41" s="163"/>
      <c r="IJ41" s="163"/>
      <c r="IK41" s="163"/>
      <c r="IL41" s="163"/>
      <c r="IM41" s="163"/>
      <c r="IN41" s="163"/>
      <c r="IO41" s="163"/>
      <c r="IP41" s="163"/>
      <c r="IQ41" s="163"/>
      <c r="IR41" s="163"/>
      <c r="IS41" s="163"/>
      <c r="IT41" s="163"/>
      <c r="IU41" s="163"/>
      <c r="IV41" s="163"/>
    </row>
    <row r="42" ht="22.5" customHeight="1" spans="1:256">
      <c r="A42" s="193"/>
      <c r="B42" s="195"/>
      <c r="C42" s="174"/>
      <c r="D42" s="174"/>
      <c r="E42" s="176" t="s">
        <v>660</v>
      </c>
      <c r="F42" s="196"/>
      <c r="G42" s="177"/>
      <c r="H42" s="197" t="s">
        <v>818</v>
      </c>
      <c r="I42" s="207"/>
      <c r="J42" s="207" t="s">
        <v>819</v>
      </c>
      <c r="K42" s="208"/>
      <c r="L42" s="211">
        <v>1</v>
      </c>
      <c r="M42" s="212"/>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63"/>
      <c r="EL42" s="163"/>
      <c r="EM42" s="163"/>
      <c r="EN42" s="163"/>
      <c r="EO42" s="163"/>
      <c r="EP42" s="163"/>
      <c r="EQ42" s="163"/>
      <c r="ER42" s="163"/>
      <c r="ES42" s="163"/>
      <c r="ET42" s="163"/>
      <c r="EU42" s="163"/>
      <c r="EV42" s="163"/>
      <c r="EW42" s="163"/>
      <c r="EX42" s="163"/>
      <c r="EY42" s="163"/>
      <c r="EZ42" s="163"/>
      <c r="FA42" s="163"/>
      <c r="FB42" s="163"/>
      <c r="FC42" s="163"/>
      <c r="FD42" s="163"/>
      <c r="FE42" s="163"/>
      <c r="FF42" s="163"/>
      <c r="FG42" s="163"/>
      <c r="FH42" s="163"/>
      <c r="FI42" s="163"/>
      <c r="FJ42" s="163"/>
      <c r="FK42" s="163"/>
      <c r="FL42" s="163"/>
      <c r="FM42" s="163"/>
      <c r="FN42" s="163"/>
      <c r="FO42" s="163"/>
      <c r="FP42" s="163"/>
      <c r="FQ42" s="163"/>
      <c r="FR42" s="163"/>
      <c r="FS42" s="163"/>
      <c r="FT42" s="163"/>
      <c r="FU42" s="163"/>
      <c r="FV42" s="163"/>
      <c r="FW42" s="163"/>
      <c r="FX42" s="163"/>
      <c r="FY42" s="163"/>
      <c r="FZ42" s="163"/>
      <c r="GA42" s="163"/>
      <c r="GB42" s="163"/>
      <c r="GC42" s="163"/>
      <c r="GD42" s="163"/>
      <c r="GE42" s="163"/>
      <c r="GF42" s="163"/>
      <c r="GG42" s="163"/>
      <c r="GH42" s="163"/>
      <c r="GI42" s="163"/>
      <c r="GJ42" s="163"/>
      <c r="GK42" s="163"/>
      <c r="GL42" s="163"/>
      <c r="GM42" s="163"/>
      <c r="GN42" s="163"/>
      <c r="GO42" s="163"/>
      <c r="GP42" s="163"/>
      <c r="GQ42" s="163"/>
      <c r="GR42" s="163"/>
      <c r="GS42" s="163"/>
      <c r="GT42" s="163"/>
      <c r="GU42" s="163"/>
      <c r="GV42" s="163"/>
      <c r="GW42" s="163"/>
      <c r="GX42" s="163"/>
      <c r="GY42" s="163"/>
      <c r="GZ42" s="163"/>
      <c r="HA42" s="163"/>
      <c r="HB42" s="163"/>
      <c r="HC42" s="163"/>
      <c r="HD42" s="163"/>
      <c r="HE42" s="163"/>
      <c r="HF42" s="163"/>
      <c r="HG42" s="163"/>
      <c r="HH42" s="163"/>
      <c r="HI42" s="163"/>
      <c r="HJ42" s="163"/>
      <c r="HK42" s="163"/>
      <c r="HL42" s="163"/>
      <c r="HM42" s="163"/>
      <c r="HN42" s="163"/>
      <c r="HO42" s="163"/>
      <c r="HP42" s="163"/>
      <c r="HQ42" s="163"/>
      <c r="HR42" s="163"/>
      <c r="HS42" s="163"/>
      <c r="HT42" s="163"/>
      <c r="HU42" s="163"/>
      <c r="HV42" s="163"/>
      <c r="HW42" s="163"/>
      <c r="HX42" s="163"/>
      <c r="HY42" s="163"/>
      <c r="HZ42" s="163"/>
      <c r="IA42" s="163"/>
      <c r="IB42" s="163"/>
      <c r="IC42" s="163"/>
      <c r="ID42" s="163"/>
      <c r="IE42" s="163"/>
      <c r="IF42" s="163"/>
      <c r="IG42" s="163"/>
      <c r="IH42" s="163"/>
      <c r="II42" s="163"/>
      <c r="IJ42" s="163"/>
      <c r="IK42" s="163"/>
      <c r="IL42" s="163"/>
      <c r="IM42" s="163"/>
      <c r="IN42" s="163"/>
      <c r="IO42" s="163"/>
      <c r="IP42" s="163"/>
      <c r="IQ42" s="163"/>
      <c r="IR42" s="163"/>
      <c r="IS42" s="163"/>
      <c r="IT42" s="163"/>
      <c r="IU42" s="163"/>
      <c r="IV42" s="163"/>
    </row>
    <row r="43" ht="22.5" customHeight="1" spans="1:256">
      <c r="A43" s="193"/>
      <c r="B43" s="195"/>
      <c r="C43" s="174"/>
      <c r="D43" s="174"/>
      <c r="E43" s="181"/>
      <c r="F43" s="198"/>
      <c r="G43" s="182"/>
      <c r="H43" s="197" t="s">
        <v>820</v>
      </c>
      <c r="I43" s="207"/>
      <c r="J43" s="207" t="s">
        <v>821</v>
      </c>
      <c r="K43" s="208"/>
      <c r="L43" s="211">
        <v>1</v>
      </c>
      <c r="M43" s="212"/>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c r="FP43" s="163"/>
      <c r="FQ43" s="163"/>
      <c r="FR43" s="163"/>
      <c r="FS43" s="163"/>
      <c r="FT43" s="163"/>
      <c r="FU43" s="163"/>
      <c r="FV43" s="163"/>
      <c r="FW43" s="163"/>
      <c r="FX43" s="163"/>
      <c r="FY43" s="163"/>
      <c r="FZ43" s="163"/>
      <c r="GA43" s="163"/>
      <c r="GB43" s="163"/>
      <c r="GC43" s="163"/>
      <c r="GD43" s="163"/>
      <c r="GE43" s="163"/>
      <c r="GF43" s="163"/>
      <c r="GG43" s="163"/>
      <c r="GH43" s="163"/>
      <c r="GI43" s="163"/>
      <c r="GJ43" s="163"/>
      <c r="GK43" s="163"/>
      <c r="GL43" s="163"/>
      <c r="GM43" s="163"/>
      <c r="GN43" s="163"/>
      <c r="GO43" s="163"/>
      <c r="GP43" s="163"/>
      <c r="GQ43" s="163"/>
      <c r="GR43" s="163"/>
      <c r="GS43" s="163"/>
      <c r="GT43" s="163"/>
      <c r="GU43" s="163"/>
      <c r="GV43" s="163"/>
      <c r="GW43" s="163"/>
      <c r="GX43" s="163"/>
      <c r="GY43" s="163"/>
      <c r="GZ43" s="163"/>
      <c r="HA43" s="163"/>
      <c r="HB43" s="163"/>
      <c r="HC43" s="163"/>
      <c r="HD43" s="163"/>
      <c r="HE43" s="163"/>
      <c r="HF43" s="163"/>
      <c r="HG43" s="163"/>
      <c r="HH43" s="163"/>
      <c r="HI43" s="163"/>
      <c r="HJ43" s="163"/>
      <c r="HK43" s="163"/>
      <c r="HL43" s="163"/>
      <c r="HM43" s="163"/>
      <c r="HN43" s="163"/>
      <c r="HO43" s="163"/>
      <c r="HP43" s="163"/>
      <c r="HQ43" s="163"/>
      <c r="HR43" s="163"/>
      <c r="HS43" s="163"/>
      <c r="HT43" s="163"/>
      <c r="HU43" s="163"/>
      <c r="HV43" s="163"/>
      <c r="HW43" s="163"/>
      <c r="HX43" s="163"/>
      <c r="HY43" s="163"/>
      <c r="HZ43" s="163"/>
      <c r="IA43" s="163"/>
      <c r="IB43" s="163"/>
      <c r="IC43" s="163"/>
      <c r="ID43" s="163"/>
      <c r="IE43" s="163"/>
      <c r="IF43" s="163"/>
      <c r="IG43" s="163"/>
      <c r="IH43" s="163"/>
      <c r="II43" s="163"/>
      <c r="IJ43" s="163"/>
      <c r="IK43" s="163"/>
      <c r="IL43" s="163"/>
      <c r="IM43" s="163"/>
      <c r="IN43" s="163"/>
      <c r="IO43" s="163"/>
      <c r="IP43" s="163"/>
      <c r="IQ43" s="163"/>
      <c r="IR43" s="163"/>
      <c r="IS43" s="163"/>
      <c r="IT43" s="163"/>
      <c r="IU43" s="163"/>
      <c r="IV43" s="163"/>
    </row>
    <row r="44" ht="22.5" customHeight="1" spans="1:256">
      <c r="A44" s="193"/>
      <c r="B44" s="195"/>
      <c r="C44" s="174"/>
      <c r="D44" s="174"/>
      <c r="E44" s="176" t="s">
        <v>663</v>
      </c>
      <c r="F44" s="196"/>
      <c r="G44" s="177"/>
      <c r="H44" s="197" t="s">
        <v>822</v>
      </c>
      <c r="I44" s="207"/>
      <c r="J44" s="207" t="s">
        <v>822</v>
      </c>
      <c r="K44" s="208"/>
      <c r="L44" s="211" t="s">
        <v>823</v>
      </c>
      <c r="M44" s="212"/>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DX44" s="163"/>
      <c r="DY44" s="163"/>
      <c r="DZ44" s="163"/>
      <c r="EA44" s="163"/>
      <c r="EB44" s="163"/>
      <c r="EC44" s="163"/>
      <c r="ED44" s="163"/>
      <c r="EE44" s="163"/>
      <c r="EF44" s="163"/>
      <c r="EG44" s="163"/>
      <c r="EH44" s="163"/>
      <c r="EI44" s="163"/>
      <c r="EJ44" s="163"/>
      <c r="EK44" s="163"/>
      <c r="EL44" s="163"/>
      <c r="EM44" s="163"/>
      <c r="EN44" s="163"/>
      <c r="EO44" s="163"/>
      <c r="EP44" s="163"/>
      <c r="EQ44" s="163"/>
      <c r="ER44" s="163"/>
      <c r="ES44" s="163"/>
      <c r="ET44" s="163"/>
      <c r="EU44" s="163"/>
      <c r="EV44" s="163"/>
      <c r="EW44" s="163"/>
      <c r="EX44" s="163"/>
      <c r="EY44" s="163"/>
      <c r="EZ44" s="163"/>
      <c r="FA44" s="163"/>
      <c r="FB44" s="163"/>
      <c r="FC44" s="163"/>
      <c r="FD44" s="163"/>
      <c r="FE44" s="163"/>
      <c r="FF44" s="163"/>
      <c r="FG44" s="163"/>
      <c r="FH44" s="163"/>
      <c r="FI44" s="163"/>
      <c r="FJ44" s="163"/>
      <c r="FK44" s="163"/>
      <c r="FL44" s="163"/>
      <c r="FM44" s="163"/>
      <c r="FN44" s="163"/>
      <c r="FO44" s="163"/>
      <c r="FP44" s="163"/>
      <c r="FQ44" s="163"/>
      <c r="FR44" s="163"/>
      <c r="FS44" s="163"/>
      <c r="FT44" s="163"/>
      <c r="FU44" s="163"/>
      <c r="FV44" s="163"/>
      <c r="FW44" s="163"/>
      <c r="FX44" s="163"/>
      <c r="FY44" s="163"/>
      <c r="FZ44" s="163"/>
      <c r="GA44" s="163"/>
      <c r="GB44" s="163"/>
      <c r="GC44" s="163"/>
      <c r="GD44" s="163"/>
      <c r="GE44" s="163"/>
      <c r="GF44" s="163"/>
      <c r="GG44" s="163"/>
      <c r="GH44" s="163"/>
      <c r="GI44" s="163"/>
      <c r="GJ44" s="163"/>
      <c r="GK44" s="163"/>
      <c r="GL44" s="163"/>
      <c r="GM44" s="163"/>
      <c r="GN44" s="163"/>
      <c r="GO44" s="163"/>
      <c r="GP44" s="163"/>
      <c r="GQ44" s="163"/>
      <c r="GR44" s="163"/>
      <c r="GS44" s="163"/>
      <c r="GT44" s="163"/>
      <c r="GU44" s="163"/>
      <c r="GV44" s="163"/>
      <c r="GW44" s="163"/>
      <c r="GX44" s="163"/>
      <c r="GY44" s="163"/>
      <c r="GZ44" s="163"/>
      <c r="HA44" s="163"/>
      <c r="HB44" s="163"/>
      <c r="HC44" s="163"/>
      <c r="HD44" s="163"/>
      <c r="HE44" s="163"/>
      <c r="HF44" s="163"/>
      <c r="HG44" s="163"/>
      <c r="HH44" s="163"/>
      <c r="HI44" s="163"/>
      <c r="HJ44" s="163"/>
      <c r="HK44" s="163"/>
      <c r="HL44" s="163"/>
      <c r="HM44" s="163"/>
      <c r="HN44" s="163"/>
      <c r="HO44" s="163"/>
      <c r="HP44" s="163"/>
      <c r="HQ44" s="163"/>
      <c r="HR44" s="163"/>
      <c r="HS44" s="163"/>
      <c r="HT44" s="163"/>
      <c r="HU44" s="163"/>
      <c r="HV44" s="163"/>
      <c r="HW44" s="163"/>
      <c r="HX44" s="163"/>
      <c r="HY44" s="163"/>
      <c r="HZ44" s="163"/>
      <c r="IA44" s="163"/>
      <c r="IB44" s="163"/>
      <c r="IC44" s="163"/>
      <c r="ID44" s="163"/>
      <c r="IE44" s="163"/>
      <c r="IF44" s="163"/>
      <c r="IG44" s="163"/>
      <c r="IH44" s="163"/>
      <c r="II44" s="163"/>
      <c r="IJ44" s="163"/>
      <c r="IK44" s="163"/>
      <c r="IL44" s="163"/>
      <c r="IM44" s="163"/>
      <c r="IN44" s="163"/>
      <c r="IO44" s="163"/>
      <c r="IP44" s="163"/>
      <c r="IQ44" s="163"/>
      <c r="IR44" s="163"/>
      <c r="IS44" s="163"/>
      <c r="IT44" s="163"/>
      <c r="IU44" s="163"/>
      <c r="IV44" s="163"/>
    </row>
    <row r="45" ht="22.5" customHeight="1" spans="1:256">
      <c r="A45" s="193"/>
      <c r="B45" s="195"/>
      <c r="C45" s="174"/>
      <c r="D45" s="174"/>
      <c r="E45" s="181"/>
      <c r="F45" s="198"/>
      <c r="G45" s="182"/>
      <c r="H45" s="197" t="s">
        <v>824</v>
      </c>
      <c r="I45" s="207"/>
      <c r="J45" s="207" t="s">
        <v>824</v>
      </c>
      <c r="K45" s="208"/>
      <c r="L45" s="211" t="s">
        <v>662</v>
      </c>
      <c r="M45" s="212"/>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163"/>
      <c r="GB45" s="163"/>
      <c r="GC45" s="163"/>
      <c r="GD45" s="163"/>
      <c r="GE45" s="163"/>
      <c r="GF45" s="163"/>
      <c r="GG45" s="163"/>
      <c r="GH45" s="163"/>
      <c r="GI45" s="163"/>
      <c r="GJ45" s="163"/>
      <c r="GK45" s="163"/>
      <c r="GL45" s="163"/>
      <c r="GM45" s="163"/>
      <c r="GN45" s="163"/>
      <c r="GO45" s="163"/>
      <c r="GP45" s="163"/>
      <c r="GQ45" s="163"/>
      <c r="GR45" s="163"/>
      <c r="GS45" s="163"/>
      <c r="GT45" s="163"/>
      <c r="GU45" s="163"/>
      <c r="GV45" s="163"/>
      <c r="GW45" s="163"/>
      <c r="GX45" s="163"/>
      <c r="GY45" s="163"/>
      <c r="GZ45" s="163"/>
      <c r="HA45" s="163"/>
      <c r="HB45" s="163"/>
      <c r="HC45" s="163"/>
      <c r="HD45" s="163"/>
      <c r="HE45" s="163"/>
      <c r="HF45" s="163"/>
      <c r="HG45" s="163"/>
      <c r="HH45" s="163"/>
      <c r="HI45" s="163"/>
      <c r="HJ45" s="163"/>
      <c r="HK45" s="163"/>
      <c r="HL45" s="163"/>
      <c r="HM45" s="163"/>
      <c r="HN45" s="163"/>
      <c r="HO45" s="163"/>
      <c r="HP45" s="163"/>
      <c r="HQ45" s="163"/>
      <c r="HR45" s="163"/>
      <c r="HS45" s="163"/>
      <c r="HT45" s="163"/>
      <c r="HU45" s="163"/>
      <c r="HV45" s="163"/>
      <c r="HW45" s="163"/>
      <c r="HX45" s="163"/>
      <c r="HY45" s="163"/>
      <c r="HZ45" s="163"/>
      <c r="IA45" s="163"/>
      <c r="IB45" s="163"/>
      <c r="IC45" s="163"/>
      <c r="ID45" s="163"/>
      <c r="IE45" s="163"/>
      <c r="IF45" s="163"/>
      <c r="IG45" s="163"/>
      <c r="IH45" s="163"/>
      <c r="II45" s="163"/>
      <c r="IJ45" s="163"/>
      <c r="IK45" s="163"/>
      <c r="IL45" s="163"/>
      <c r="IM45" s="163"/>
      <c r="IN45" s="163"/>
      <c r="IO45" s="163"/>
      <c r="IP45" s="163"/>
      <c r="IQ45" s="163"/>
      <c r="IR45" s="163"/>
      <c r="IS45" s="163"/>
      <c r="IT45" s="163"/>
      <c r="IU45" s="163"/>
      <c r="IV45" s="163"/>
    </row>
    <row r="46" ht="22.5" customHeight="1" spans="1:256">
      <c r="A46" s="193"/>
      <c r="B46" s="195"/>
      <c r="C46" s="174"/>
      <c r="D46" s="174"/>
      <c r="E46" s="176" t="s">
        <v>665</v>
      </c>
      <c r="F46" s="196"/>
      <c r="G46" s="177"/>
      <c r="H46" s="197" t="s">
        <v>825</v>
      </c>
      <c r="I46" s="207"/>
      <c r="J46" s="207" t="s">
        <v>825</v>
      </c>
      <c r="K46" s="208"/>
      <c r="L46" s="211" t="s">
        <v>662</v>
      </c>
      <c r="M46" s="212"/>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163"/>
      <c r="GF46" s="163"/>
      <c r="GG46" s="163"/>
      <c r="GH46" s="163"/>
      <c r="GI46" s="163"/>
      <c r="GJ46" s="163"/>
      <c r="GK46" s="163"/>
      <c r="GL46" s="163"/>
      <c r="GM46" s="163"/>
      <c r="GN46" s="163"/>
      <c r="GO46" s="163"/>
      <c r="GP46" s="163"/>
      <c r="GQ46" s="163"/>
      <c r="GR46" s="163"/>
      <c r="GS46" s="163"/>
      <c r="GT46" s="163"/>
      <c r="GU46" s="163"/>
      <c r="GV46" s="163"/>
      <c r="GW46" s="163"/>
      <c r="GX46" s="163"/>
      <c r="GY46" s="163"/>
      <c r="GZ46" s="163"/>
      <c r="HA46" s="163"/>
      <c r="HB46" s="163"/>
      <c r="HC46" s="163"/>
      <c r="HD46" s="163"/>
      <c r="HE46" s="163"/>
      <c r="HF46" s="163"/>
      <c r="HG46" s="163"/>
      <c r="HH46" s="163"/>
      <c r="HI46" s="163"/>
      <c r="HJ46" s="163"/>
      <c r="HK46" s="163"/>
      <c r="HL46" s="163"/>
      <c r="HM46" s="163"/>
      <c r="HN46" s="163"/>
      <c r="HO46" s="163"/>
      <c r="HP46" s="163"/>
      <c r="HQ46" s="163"/>
      <c r="HR46" s="163"/>
      <c r="HS46" s="163"/>
      <c r="HT46" s="163"/>
      <c r="HU46" s="163"/>
      <c r="HV46" s="163"/>
      <c r="HW46" s="163"/>
      <c r="HX46" s="163"/>
      <c r="HY46" s="163"/>
      <c r="HZ46" s="163"/>
      <c r="IA46" s="163"/>
      <c r="IB46" s="163"/>
      <c r="IC46" s="163"/>
      <c r="ID46" s="163"/>
      <c r="IE46" s="163"/>
      <c r="IF46" s="163"/>
      <c r="IG46" s="163"/>
      <c r="IH46" s="163"/>
      <c r="II46" s="163"/>
      <c r="IJ46" s="163"/>
      <c r="IK46" s="163"/>
      <c r="IL46" s="163"/>
      <c r="IM46" s="163"/>
      <c r="IN46" s="163"/>
      <c r="IO46" s="163"/>
      <c r="IP46" s="163"/>
      <c r="IQ46" s="163"/>
      <c r="IR46" s="163"/>
      <c r="IS46" s="163"/>
      <c r="IT46" s="163"/>
      <c r="IU46" s="163"/>
      <c r="IV46" s="163"/>
    </row>
    <row r="47" ht="22.5" customHeight="1" spans="1:256">
      <c r="A47" s="193"/>
      <c r="B47" s="195"/>
      <c r="C47" s="174"/>
      <c r="D47" s="174"/>
      <c r="E47" s="181"/>
      <c r="F47" s="198"/>
      <c r="G47" s="182"/>
      <c r="H47" s="197" t="s">
        <v>826</v>
      </c>
      <c r="I47" s="207"/>
      <c r="J47" s="207" t="s">
        <v>826</v>
      </c>
      <c r="K47" s="208"/>
      <c r="L47" s="211" t="s">
        <v>662</v>
      </c>
      <c r="M47" s="212"/>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c r="EP47" s="163"/>
      <c r="EQ47" s="163"/>
      <c r="ER47" s="163"/>
      <c r="ES47" s="163"/>
      <c r="ET47" s="163"/>
      <c r="EU47" s="163"/>
      <c r="EV47" s="163"/>
      <c r="EW47" s="163"/>
      <c r="EX47" s="163"/>
      <c r="EY47" s="163"/>
      <c r="EZ47" s="163"/>
      <c r="FA47" s="163"/>
      <c r="FB47" s="163"/>
      <c r="FC47" s="163"/>
      <c r="FD47" s="163"/>
      <c r="FE47" s="163"/>
      <c r="FF47" s="163"/>
      <c r="FG47" s="163"/>
      <c r="FH47" s="163"/>
      <c r="FI47" s="163"/>
      <c r="FJ47" s="163"/>
      <c r="FK47" s="163"/>
      <c r="FL47" s="163"/>
      <c r="FM47" s="163"/>
      <c r="FN47" s="163"/>
      <c r="FO47" s="163"/>
      <c r="FP47" s="163"/>
      <c r="FQ47" s="163"/>
      <c r="FR47" s="163"/>
      <c r="FS47" s="163"/>
      <c r="FT47" s="163"/>
      <c r="FU47" s="163"/>
      <c r="FV47" s="163"/>
      <c r="FW47" s="163"/>
      <c r="FX47" s="163"/>
      <c r="FY47" s="163"/>
      <c r="FZ47" s="163"/>
      <c r="GA47" s="163"/>
      <c r="GB47" s="163"/>
      <c r="GC47" s="163"/>
      <c r="GD47" s="163"/>
      <c r="GE47" s="163"/>
      <c r="GF47" s="163"/>
      <c r="GG47" s="163"/>
      <c r="GH47" s="163"/>
      <c r="GI47" s="163"/>
      <c r="GJ47" s="163"/>
      <c r="GK47" s="163"/>
      <c r="GL47" s="163"/>
      <c r="GM47" s="163"/>
      <c r="GN47" s="163"/>
      <c r="GO47" s="163"/>
      <c r="GP47" s="163"/>
      <c r="GQ47" s="163"/>
      <c r="GR47" s="163"/>
      <c r="GS47" s="163"/>
      <c r="GT47" s="163"/>
      <c r="GU47" s="163"/>
      <c r="GV47" s="163"/>
      <c r="GW47" s="163"/>
      <c r="GX47" s="163"/>
      <c r="GY47" s="163"/>
      <c r="GZ47" s="163"/>
      <c r="HA47" s="163"/>
      <c r="HB47" s="163"/>
      <c r="HC47" s="163"/>
      <c r="HD47" s="163"/>
      <c r="HE47" s="163"/>
      <c r="HF47" s="163"/>
      <c r="HG47" s="163"/>
      <c r="HH47" s="163"/>
      <c r="HI47" s="163"/>
      <c r="HJ47" s="163"/>
      <c r="HK47" s="163"/>
      <c r="HL47" s="163"/>
      <c r="HM47" s="163"/>
      <c r="HN47" s="163"/>
      <c r="HO47" s="163"/>
      <c r="HP47" s="163"/>
      <c r="HQ47" s="163"/>
      <c r="HR47" s="163"/>
      <c r="HS47" s="163"/>
      <c r="HT47" s="163"/>
      <c r="HU47" s="163"/>
      <c r="HV47" s="163"/>
      <c r="HW47" s="163"/>
      <c r="HX47" s="163"/>
      <c r="HY47" s="163"/>
      <c r="HZ47" s="163"/>
      <c r="IA47" s="163"/>
      <c r="IB47" s="163"/>
      <c r="IC47" s="163"/>
      <c r="ID47" s="163"/>
      <c r="IE47" s="163"/>
      <c r="IF47" s="163"/>
      <c r="IG47" s="163"/>
      <c r="IH47" s="163"/>
      <c r="II47" s="163"/>
      <c r="IJ47" s="163"/>
      <c r="IK47" s="163"/>
      <c r="IL47" s="163"/>
      <c r="IM47" s="163"/>
      <c r="IN47" s="163"/>
      <c r="IO47" s="163"/>
      <c r="IP47" s="163"/>
      <c r="IQ47" s="163"/>
      <c r="IR47" s="163"/>
      <c r="IS47" s="163"/>
      <c r="IT47" s="163"/>
      <c r="IU47" s="163"/>
      <c r="IV47" s="163"/>
    </row>
    <row r="48" ht="22.5" customHeight="1" spans="1:256">
      <c r="A48" s="193"/>
      <c r="B48" s="195"/>
      <c r="C48" s="174"/>
      <c r="D48" s="174"/>
      <c r="E48" s="176" t="s">
        <v>667</v>
      </c>
      <c r="F48" s="196"/>
      <c r="G48" s="177"/>
      <c r="H48" s="197" t="s">
        <v>827</v>
      </c>
      <c r="I48" s="207"/>
      <c r="J48" s="207" t="s">
        <v>827</v>
      </c>
      <c r="K48" s="208"/>
      <c r="L48" s="211" t="s">
        <v>662</v>
      </c>
      <c r="M48" s="212"/>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c r="EN48" s="163"/>
      <c r="EO48" s="163"/>
      <c r="EP48" s="163"/>
      <c r="EQ48" s="163"/>
      <c r="ER48" s="163"/>
      <c r="ES48" s="163"/>
      <c r="ET48" s="163"/>
      <c r="EU48" s="163"/>
      <c r="EV48" s="163"/>
      <c r="EW48" s="163"/>
      <c r="EX48" s="163"/>
      <c r="EY48" s="163"/>
      <c r="EZ48" s="163"/>
      <c r="FA48" s="163"/>
      <c r="FB48" s="163"/>
      <c r="FC48" s="163"/>
      <c r="FD48" s="163"/>
      <c r="FE48" s="163"/>
      <c r="FF48" s="163"/>
      <c r="FG48" s="163"/>
      <c r="FH48" s="163"/>
      <c r="FI48" s="163"/>
      <c r="FJ48" s="163"/>
      <c r="FK48" s="163"/>
      <c r="FL48" s="163"/>
      <c r="FM48" s="163"/>
      <c r="FN48" s="163"/>
      <c r="FO48" s="163"/>
      <c r="FP48" s="163"/>
      <c r="FQ48" s="163"/>
      <c r="FR48" s="163"/>
      <c r="FS48" s="163"/>
      <c r="FT48" s="163"/>
      <c r="FU48" s="163"/>
      <c r="FV48" s="163"/>
      <c r="FW48" s="163"/>
      <c r="FX48" s="163"/>
      <c r="FY48" s="163"/>
      <c r="FZ48" s="163"/>
      <c r="GA48" s="163"/>
      <c r="GB48" s="163"/>
      <c r="GC48" s="163"/>
      <c r="GD48" s="163"/>
      <c r="GE48" s="163"/>
      <c r="GF48" s="163"/>
      <c r="GG48" s="163"/>
      <c r="GH48" s="163"/>
      <c r="GI48" s="163"/>
      <c r="GJ48" s="163"/>
      <c r="GK48" s="163"/>
      <c r="GL48" s="163"/>
      <c r="GM48" s="163"/>
      <c r="GN48" s="163"/>
      <c r="GO48" s="163"/>
      <c r="GP48" s="163"/>
      <c r="GQ48" s="163"/>
      <c r="GR48" s="163"/>
      <c r="GS48" s="163"/>
      <c r="GT48" s="163"/>
      <c r="GU48" s="163"/>
      <c r="GV48" s="163"/>
      <c r="GW48" s="163"/>
      <c r="GX48" s="163"/>
      <c r="GY48" s="163"/>
      <c r="GZ48" s="163"/>
      <c r="HA48" s="163"/>
      <c r="HB48" s="163"/>
      <c r="HC48" s="163"/>
      <c r="HD48" s="163"/>
      <c r="HE48" s="163"/>
      <c r="HF48" s="163"/>
      <c r="HG48" s="163"/>
      <c r="HH48" s="163"/>
      <c r="HI48" s="163"/>
      <c r="HJ48" s="163"/>
      <c r="HK48" s="163"/>
      <c r="HL48" s="163"/>
      <c r="HM48" s="163"/>
      <c r="HN48" s="163"/>
      <c r="HO48" s="163"/>
      <c r="HP48" s="163"/>
      <c r="HQ48" s="163"/>
      <c r="HR48" s="163"/>
      <c r="HS48" s="163"/>
      <c r="HT48" s="163"/>
      <c r="HU48" s="163"/>
      <c r="HV48" s="163"/>
      <c r="HW48" s="163"/>
      <c r="HX48" s="163"/>
      <c r="HY48" s="163"/>
      <c r="HZ48" s="163"/>
      <c r="IA48" s="163"/>
      <c r="IB48" s="163"/>
      <c r="IC48" s="163"/>
      <c r="ID48" s="163"/>
      <c r="IE48" s="163"/>
      <c r="IF48" s="163"/>
      <c r="IG48" s="163"/>
      <c r="IH48" s="163"/>
      <c r="II48" s="163"/>
      <c r="IJ48" s="163"/>
      <c r="IK48" s="163"/>
      <c r="IL48" s="163"/>
      <c r="IM48" s="163"/>
      <c r="IN48" s="163"/>
      <c r="IO48" s="163"/>
      <c r="IP48" s="163"/>
      <c r="IQ48" s="163"/>
      <c r="IR48" s="163"/>
      <c r="IS48" s="163"/>
      <c r="IT48" s="163"/>
      <c r="IU48" s="163"/>
      <c r="IV48" s="163"/>
    </row>
    <row r="49" ht="22.5" customHeight="1" spans="1:256">
      <c r="A49" s="193"/>
      <c r="B49" s="195"/>
      <c r="C49" s="174"/>
      <c r="D49" s="174"/>
      <c r="E49" s="179"/>
      <c r="F49" s="199"/>
      <c r="G49" s="180"/>
      <c r="H49" s="197" t="s">
        <v>828</v>
      </c>
      <c r="I49" s="207"/>
      <c r="J49" s="207" t="s">
        <v>828</v>
      </c>
      <c r="K49" s="208"/>
      <c r="L49" s="211" t="s">
        <v>662</v>
      </c>
      <c r="M49" s="212"/>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c r="FP49" s="163"/>
      <c r="FQ49" s="163"/>
      <c r="FR49" s="163"/>
      <c r="FS49" s="163"/>
      <c r="FT49" s="163"/>
      <c r="FU49" s="163"/>
      <c r="FV49" s="163"/>
      <c r="FW49" s="163"/>
      <c r="FX49" s="163"/>
      <c r="FY49" s="163"/>
      <c r="FZ49" s="163"/>
      <c r="GA49" s="163"/>
      <c r="GB49" s="163"/>
      <c r="GC49" s="163"/>
      <c r="GD49" s="163"/>
      <c r="GE49" s="163"/>
      <c r="GF49" s="163"/>
      <c r="GG49" s="163"/>
      <c r="GH49" s="163"/>
      <c r="GI49" s="163"/>
      <c r="GJ49" s="163"/>
      <c r="GK49" s="163"/>
      <c r="GL49" s="163"/>
      <c r="GM49" s="163"/>
      <c r="GN49" s="163"/>
      <c r="GO49" s="163"/>
      <c r="GP49" s="163"/>
      <c r="GQ49" s="163"/>
      <c r="GR49" s="163"/>
      <c r="GS49" s="163"/>
      <c r="GT49" s="163"/>
      <c r="GU49" s="163"/>
      <c r="GV49" s="163"/>
      <c r="GW49" s="163"/>
      <c r="GX49" s="163"/>
      <c r="GY49" s="163"/>
      <c r="GZ49" s="163"/>
      <c r="HA49" s="163"/>
      <c r="HB49" s="163"/>
      <c r="HC49" s="163"/>
      <c r="HD49" s="163"/>
      <c r="HE49" s="163"/>
      <c r="HF49" s="163"/>
      <c r="HG49" s="163"/>
      <c r="HH49" s="163"/>
      <c r="HI49" s="163"/>
      <c r="HJ49" s="163"/>
      <c r="HK49" s="163"/>
      <c r="HL49" s="163"/>
      <c r="HM49" s="163"/>
      <c r="HN49" s="163"/>
      <c r="HO49" s="163"/>
      <c r="HP49" s="163"/>
      <c r="HQ49" s="163"/>
      <c r="HR49" s="163"/>
      <c r="HS49" s="163"/>
      <c r="HT49" s="163"/>
      <c r="HU49" s="163"/>
      <c r="HV49" s="163"/>
      <c r="HW49" s="163"/>
      <c r="HX49" s="163"/>
      <c r="HY49" s="163"/>
      <c r="HZ49" s="163"/>
      <c r="IA49" s="163"/>
      <c r="IB49" s="163"/>
      <c r="IC49" s="163"/>
      <c r="ID49" s="163"/>
      <c r="IE49" s="163"/>
      <c r="IF49" s="163"/>
      <c r="IG49" s="163"/>
      <c r="IH49" s="163"/>
      <c r="II49" s="163"/>
      <c r="IJ49" s="163"/>
      <c r="IK49" s="163"/>
      <c r="IL49" s="163"/>
      <c r="IM49" s="163"/>
      <c r="IN49" s="163"/>
      <c r="IO49" s="163"/>
      <c r="IP49" s="163"/>
      <c r="IQ49" s="163"/>
      <c r="IR49" s="163"/>
      <c r="IS49" s="163"/>
      <c r="IT49" s="163"/>
      <c r="IU49" s="163"/>
      <c r="IV49" s="163"/>
    </row>
    <row r="50" ht="22.5" customHeight="1" spans="1:256">
      <c r="A50" s="193"/>
      <c r="B50" s="195"/>
      <c r="C50" s="174"/>
      <c r="D50" s="174"/>
      <c r="E50" s="181"/>
      <c r="F50" s="198"/>
      <c r="G50" s="182"/>
      <c r="H50" s="197" t="s">
        <v>829</v>
      </c>
      <c r="I50" s="207"/>
      <c r="J50" s="207" t="s">
        <v>829</v>
      </c>
      <c r="K50" s="208"/>
      <c r="L50" s="211" t="s">
        <v>662</v>
      </c>
      <c r="M50" s="212"/>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163"/>
      <c r="GF50" s="163"/>
      <c r="GG50" s="163"/>
      <c r="GH50" s="163"/>
      <c r="GI50" s="163"/>
      <c r="GJ50" s="163"/>
      <c r="GK50" s="163"/>
      <c r="GL50" s="163"/>
      <c r="GM50" s="163"/>
      <c r="GN50" s="163"/>
      <c r="GO50" s="163"/>
      <c r="GP50" s="163"/>
      <c r="GQ50" s="163"/>
      <c r="GR50" s="163"/>
      <c r="GS50" s="163"/>
      <c r="GT50" s="163"/>
      <c r="GU50" s="163"/>
      <c r="GV50" s="163"/>
      <c r="GW50" s="163"/>
      <c r="GX50" s="163"/>
      <c r="GY50" s="163"/>
      <c r="GZ50" s="163"/>
      <c r="HA50" s="163"/>
      <c r="HB50" s="163"/>
      <c r="HC50" s="163"/>
      <c r="HD50" s="163"/>
      <c r="HE50" s="163"/>
      <c r="HF50" s="163"/>
      <c r="HG50" s="163"/>
      <c r="HH50" s="163"/>
      <c r="HI50" s="163"/>
      <c r="HJ50" s="163"/>
      <c r="HK50" s="163"/>
      <c r="HL50" s="163"/>
      <c r="HM50" s="163"/>
      <c r="HN50" s="163"/>
      <c r="HO50" s="163"/>
      <c r="HP50" s="163"/>
      <c r="HQ50" s="163"/>
      <c r="HR50" s="163"/>
      <c r="HS50" s="163"/>
      <c r="HT50" s="163"/>
      <c r="HU50" s="163"/>
      <c r="HV50" s="163"/>
      <c r="HW50" s="163"/>
      <c r="HX50" s="163"/>
      <c r="HY50" s="163"/>
      <c r="HZ50" s="163"/>
      <c r="IA50" s="163"/>
      <c r="IB50" s="163"/>
      <c r="IC50" s="163"/>
      <c r="ID50" s="163"/>
      <c r="IE50" s="163"/>
      <c r="IF50" s="163"/>
      <c r="IG50" s="163"/>
      <c r="IH50" s="163"/>
      <c r="II50" s="163"/>
      <c r="IJ50" s="163"/>
      <c r="IK50" s="163"/>
      <c r="IL50" s="163"/>
      <c r="IM50" s="163"/>
      <c r="IN50" s="163"/>
      <c r="IO50" s="163"/>
      <c r="IP50" s="163"/>
      <c r="IQ50" s="163"/>
      <c r="IR50" s="163"/>
      <c r="IS50" s="163"/>
      <c r="IT50" s="163"/>
      <c r="IU50" s="163"/>
      <c r="IV50" s="163"/>
    </row>
    <row r="51" ht="95.25" customHeight="1" spans="1:256">
      <c r="A51" s="184" t="s">
        <v>743</v>
      </c>
      <c r="B51" s="184"/>
      <c r="C51" s="184"/>
      <c r="D51" s="172" t="s">
        <v>744</v>
      </c>
      <c r="E51" s="200"/>
      <c r="F51" s="200"/>
      <c r="G51" s="200"/>
      <c r="H51" s="200"/>
      <c r="I51" s="200"/>
      <c r="J51" s="200"/>
      <c r="K51" s="200"/>
      <c r="L51" s="200"/>
      <c r="M51" s="17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163"/>
      <c r="GF51" s="163"/>
      <c r="GG51" s="163"/>
      <c r="GH51" s="163"/>
      <c r="GI51" s="163"/>
      <c r="GJ51" s="163"/>
      <c r="GK51" s="163"/>
      <c r="GL51" s="163"/>
      <c r="GM51" s="163"/>
      <c r="GN51" s="163"/>
      <c r="GO51" s="163"/>
      <c r="GP51" s="163"/>
      <c r="GQ51" s="163"/>
      <c r="GR51" s="163"/>
      <c r="GS51" s="163"/>
      <c r="GT51" s="163"/>
      <c r="GU51" s="163"/>
      <c r="GV51" s="163"/>
      <c r="GW51" s="163"/>
      <c r="GX51" s="163"/>
      <c r="GY51" s="163"/>
      <c r="GZ51" s="163"/>
      <c r="HA51" s="163"/>
      <c r="HB51" s="163"/>
      <c r="HC51" s="163"/>
      <c r="HD51" s="163"/>
      <c r="HE51" s="163"/>
      <c r="HF51" s="163"/>
      <c r="HG51" s="163"/>
      <c r="HH51" s="163"/>
      <c r="HI51" s="163"/>
      <c r="HJ51" s="163"/>
      <c r="HK51" s="163"/>
      <c r="HL51" s="163"/>
      <c r="HM51" s="163"/>
      <c r="HN51" s="163"/>
      <c r="HO51" s="163"/>
      <c r="HP51" s="163"/>
      <c r="HQ51" s="163"/>
      <c r="HR51" s="163"/>
      <c r="HS51" s="163"/>
      <c r="HT51" s="163"/>
      <c r="HU51" s="163"/>
      <c r="HV51" s="163"/>
      <c r="HW51" s="163"/>
      <c r="HX51" s="163"/>
      <c r="HY51" s="163"/>
      <c r="HZ51" s="163"/>
      <c r="IA51" s="163"/>
      <c r="IB51" s="163"/>
      <c r="IC51" s="163"/>
      <c r="ID51" s="163"/>
      <c r="IE51" s="163"/>
      <c r="IF51" s="163"/>
      <c r="IG51" s="163"/>
      <c r="IH51" s="163"/>
      <c r="II51" s="163"/>
      <c r="IJ51" s="163"/>
      <c r="IK51" s="163"/>
      <c r="IL51" s="163"/>
      <c r="IM51" s="163"/>
      <c r="IN51" s="163"/>
      <c r="IO51" s="163"/>
      <c r="IP51" s="163"/>
      <c r="IQ51" s="163"/>
      <c r="IR51" s="163"/>
      <c r="IS51" s="163"/>
      <c r="IT51" s="163"/>
      <c r="IU51" s="163"/>
      <c r="IV51" s="163"/>
    </row>
    <row r="52" ht="79.5" customHeight="1" spans="1:13">
      <c r="A52" s="184" t="s">
        <v>745</v>
      </c>
      <c r="B52" s="184"/>
      <c r="C52" s="184"/>
      <c r="D52" s="201" t="s">
        <v>746</v>
      </c>
      <c r="E52" s="202"/>
      <c r="F52" s="202"/>
      <c r="G52" s="202"/>
      <c r="H52" s="202"/>
      <c r="I52" s="202"/>
      <c r="J52" s="202"/>
      <c r="K52" s="202"/>
      <c r="L52" s="202"/>
      <c r="M52" s="213"/>
    </row>
    <row r="53" spans="1:256">
      <c r="A53" s="203"/>
      <c r="B53" s="203"/>
      <c r="C53" s="204"/>
      <c r="D53" s="204"/>
      <c r="E53" s="205"/>
      <c r="F53" s="203"/>
      <c r="G53" s="162"/>
      <c r="H53" s="162"/>
      <c r="I53" s="162"/>
      <c r="J53" s="205"/>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62"/>
      <c r="HL53" s="162"/>
      <c r="HM53" s="162"/>
      <c r="HN53" s="162"/>
      <c r="HO53" s="162"/>
      <c r="HP53" s="162"/>
      <c r="HQ53" s="162"/>
      <c r="HR53" s="162"/>
      <c r="HS53" s="162"/>
      <c r="HT53" s="162"/>
      <c r="HU53" s="162"/>
      <c r="HV53" s="162"/>
      <c r="HW53" s="162"/>
      <c r="HX53" s="162"/>
      <c r="HY53" s="162"/>
      <c r="HZ53" s="162"/>
      <c r="IA53" s="162"/>
      <c r="IB53" s="162"/>
      <c r="IC53" s="162"/>
      <c r="ID53" s="162"/>
      <c r="IE53" s="162"/>
      <c r="IF53" s="162"/>
      <c r="IG53" s="162"/>
      <c r="IH53" s="162"/>
      <c r="II53" s="162"/>
      <c r="IJ53" s="162"/>
      <c r="IK53" s="162"/>
      <c r="IL53" s="162"/>
      <c r="IM53" s="162"/>
      <c r="IN53" s="162"/>
      <c r="IO53" s="162"/>
      <c r="IP53" s="162"/>
      <c r="IQ53" s="162"/>
      <c r="IR53" s="162"/>
      <c r="IS53" s="162"/>
      <c r="IT53" s="162"/>
      <c r="IU53" s="162"/>
      <c r="IV53" s="162"/>
    </row>
  </sheetData>
  <mergeCells count="145">
    <mergeCell ref="A1:M1"/>
    <mergeCell ref="A2:M2"/>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G25"/>
    <mergeCell ref="H25:J25"/>
    <mergeCell ref="K25:M25"/>
    <mergeCell ref="C26:G26"/>
    <mergeCell ref="H26:J26"/>
    <mergeCell ref="K26:M26"/>
    <mergeCell ref="C27:M27"/>
    <mergeCell ref="C28:M28"/>
    <mergeCell ref="C29:D29"/>
    <mergeCell ref="E29:G29"/>
    <mergeCell ref="H29:K29"/>
    <mergeCell ref="L29:M29"/>
    <mergeCell ref="H30:K30"/>
    <mergeCell ref="L30:M30"/>
    <mergeCell ref="H31:K31"/>
    <mergeCell ref="L31:M31"/>
    <mergeCell ref="H32:K32"/>
    <mergeCell ref="L32:M32"/>
    <mergeCell ref="H33:K33"/>
    <mergeCell ref="L33:M33"/>
    <mergeCell ref="H34:K34"/>
    <mergeCell ref="L34:M34"/>
    <mergeCell ref="H35:K35"/>
    <mergeCell ref="L35:M35"/>
    <mergeCell ref="H36:K36"/>
    <mergeCell ref="L36:M36"/>
    <mergeCell ref="H37:K37"/>
    <mergeCell ref="L37:M37"/>
    <mergeCell ref="H38:K38"/>
    <mergeCell ref="L38:M38"/>
    <mergeCell ref="C39:D39"/>
    <mergeCell ref="E39:G39"/>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H46:K46"/>
    <mergeCell ref="L46:M46"/>
    <mergeCell ref="H47:K47"/>
    <mergeCell ref="L47:M47"/>
    <mergeCell ref="H48:K48"/>
    <mergeCell ref="L48:M48"/>
    <mergeCell ref="H49:K49"/>
    <mergeCell ref="L49:M49"/>
    <mergeCell ref="H50:K50"/>
    <mergeCell ref="L50:M50"/>
    <mergeCell ref="A51:C51"/>
    <mergeCell ref="D51:M51"/>
    <mergeCell ref="A52:C52"/>
    <mergeCell ref="D52:M52"/>
    <mergeCell ref="A4:A11"/>
    <mergeCell ref="A12:A21"/>
    <mergeCell ref="A27:A50"/>
    <mergeCell ref="B29:B50"/>
    <mergeCell ref="B12:C17"/>
    <mergeCell ref="B18:C21"/>
    <mergeCell ref="A23:B26"/>
    <mergeCell ref="C30:D38"/>
    <mergeCell ref="E30:G32"/>
    <mergeCell ref="E33:G34"/>
    <mergeCell ref="E35:G36"/>
    <mergeCell ref="E37:G38"/>
    <mergeCell ref="C40:D50"/>
    <mergeCell ref="E40:G41"/>
    <mergeCell ref="E42:G43"/>
    <mergeCell ref="E44:G45"/>
    <mergeCell ref="E46:G47"/>
    <mergeCell ref="E48:G50"/>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9"/>
  <sheetViews>
    <sheetView topLeftCell="A16" workbookViewId="0">
      <selection activeCell="D4" sqref="D4:M4"/>
    </sheetView>
  </sheetViews>
  <sheetFormatPr defaultColWidth="12" defaultRowHeight="15.6"/>
  <cols>
    <col min="1" max="1" width="8.875" style="164" customWidth="1"/>
    <col min="2" max="2" width="7.5" style="164" customWidth="1"/>
    <col min="3" max="3" width="7.5" style="165" customWidth="1"/>
    <col min="4" max="4" width="10.125" style="166" customWidth="1"/>
    <col min="5" max="5" width="6.625" style="166" customWidth="1"/>
    <col min="6" max="6" width="5" style="166" customWidth="1"/>
    <col min="7" max="7" width="12.375" style="166" customWidth="1"/>
    <col min="8" max="8" width="8.875" style="166" customWidth="1"/>
    <col min="9" max="9" width="7.875" style="166" customWidth="1"/>
    <col min="10" max="10" width="7.125" style="166" customWidth="1"/>
    <col min="11" max="11" width="4.375" style="166" customWidth="1"/>
    <col min="12" max="12" width="7.5" style="166" customWidth="1"/>
    <col min="13" max="13" width="15" style="166" customWidth="1"/>
    <col min="14" max="16384" width="12" style="166"/>
  </cols>
  <sheetData>
    <row r="1" s="214" customFormat="1" ht="35.25" customHeight="1" spans="1:256">
      <c r="A1" s="167" t="s">
        <v>674</v>
      </c>
      <c r="B1" s="167"/>
      <c r="C1" s="167"/>
      <c r="D1" s="167"/>
      <c r="E1" s="167"/>
      <c r="F1" s="167"/>
      <c r="G1" s="167"/>
      <c r="H1" s="167"/>
      <c r="I1" s="167"/>
      <c r="J1" s="167"/>
      <c r="K1" s="167"/>
      <c r="L1" s="167"/>
      <c r="M1" s="167"/>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214" customFormat="1" ht="20.1" customHeight="1" spans="1:256">
      <c r="A2" s="168" t="s">
        <v>774</v>
      </c>
      <c r="B2" s="168"/>
      <c r="C2" s="168"/>
      <c r="D2" s="168"/>
      <c r="E2" s="168"/>
      <c r="F2" s="168"/>
      <c r="G2" s="168"/>
      <c r="H2" s="168"/>
      <c r="I2" s="168"/>
      <c r="J2" s="168"/>
      <c r="K2" s="168"/>
      <c r="L2" s="168"/>
      <c r="M2" s="168"/>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row>
    <row r="3" ht="20.1" customHeight="1" spans="1:13">
      <c r="A3" s="169" t="s">
        <v>775</v>
      </c>
      <c r="B3" s="169"/>
      <c r="C3" s="169"/>
      <c r="D3" s="169"/>
      <c r="E3" s="170"/>
      <c r="F3" s="170"/>
      <c r="G3" s="170"/>
      <c r="H3" s="170"/>
      <c r="I3" s="206" t="s">
        <v>776</v>
      </c>
      <c r="J3" s="206"/>
      <c r="K3" s="206"/>
      <c r="L3" s="206"/>
      <c r="M3" s="170"/>
    </row>
    <row r="4" s="215" customFormat="1" ht="21" customHeight="1" spans="1:256">
      <c r="A4" s="171" t="s">
        <v>678</v>
      </c>
      <c r="B4" s="172" t="s">
        <v>379</v>
      </c>
      <c r="C4" s="173"/>
      <c r="D4" s="174" t="s">
        <v>387</v>
      </c>
      <c r="E4" s="174"/>
      <c r="F4" s="174"/>
      <c r="G4" s="174"/>
      <c r="H4" s="174"/>
      <c r="I4" s="174"/>
      <c r="J4" s="174"/>
      <c r="K4" s="174"/>
      <c r="L4" s="174"/>
      <c r="M4" s="174"/>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row>
    <row r="5" s="215" customFormat="1" ht="21" customHeight="1" spans="1:256">
      <c r="A5" s="171"/>
      <c r="B5" s="172" t="s">
        <v>679</v>
      </c>
      <c r="C5" s="173"/>
      <c r="D5" s="174" t="s">
        <v>778</v>
      </c>
      <c r="E5" s="174"/>
      <c r="F5" s="174"/>
      <c r="G5" s="174"/>
      <c r="H5" s="174"/>
      <c r="I5" s="174"/>
      <c r="J5" s="174"/>
      <c r="K5" s="174"/>
      <c r="L5" s="174"/>
      <c r="M5" s="174"/>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row>
    <row r="6" s="215" customFormat="1" ht="30" customHeight="1" spans="1:256">
      <c r="A6" s="171"/>
      <c r="B6" s="172" t="s">
        <v>681</v>
      </c>
      <c r="C6" s="173"/>
      <c r="D6" s="175" t="s">
        <v>106</v>
      </c>
      <c r="E6" s="175"/>
      <c r="F6" s="175"/>
      <c r="G6" s="174" t="s">
        <v>683</v>
      </c>
      <c r="H6" s="174"/>
      <c r="I6" s="174"/>
      <c r="J6" s="174" t="s">
        <v>830</v>
      </c>
      <c r="K6" s="174"/>
      <c r="L6" s="174"/>
      <c r="M6" s="174"/>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c r="IR6" s="163"/>
      <c r="IS6" s="163"/>
      <c r="IT6" s="163"/>
      <c r="IU6" s="163"/>
      <c r="IV6" s="163"/>
    </row>
    <row r="7" s="215" customFormat="1" ht="21" customHeight="1" spans="1:256">
      <c r="A7" s="171"/>
      <c r="B7" s="172" t="s">
        <v>685</v>
      </c>
      <c r="C7" s="173"/>
      <c r="D7" s="174" t="s">
        <v>831</v>
      </c>
      <c r="E7" s="174"/>
      <c r="F7" s="174"/>
      <c r="G7" s="174" t="s">
        <v>621</v>
      </c>
      <c r="H7" s="174"/>
      <c r="I7" s="174"/>
      <c r="J7" s="174">
        <v>18673085686</v>
      </c>
      <c r="K7" s="174"/>
      <c r="L7" s="174"/>
      <c r="M7" s="17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63"/>
    </row>
    <row r="8" s="215" customFormat="1" ht="30" customHeight="1" spans="1:256">
      <c r="A8" s="171"/>
      <c r="B8" s="172" t="s">
        <v>619</v>
      </c>
      <c r="C8" s="173"/>
      <c r="D8" s="174" t="s">
        <v>780</v>
      </c>
      <c r="E8" s="174"/>
      <c r="F8" s="174"/>
      <c r="G8" s="174" t="s">
        <v>621</v>
      </c>
      <c r="H8" s="174"/>
      <c r="I8" s="174"/>
      <c r="J8" s="174">
        <v>13974050628</v>
      </c>
      <c r="K8" s="174"/>
      <c r="L8" s="174"/>
      <c r="M8" s="174"/>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63"/>
      <c r="IS8" s="163"/>
      <c r="IT8" s="163"/>
      <c r="IU8" s="163"/>
      <c r="IV8" s="163"/>
    </row>
    <row r="9" s="215" customFormat="1" ht="45" customHeight="1" spans="1:256">
      <c r="A9" s="171"/>
      <c r="B9" s="172" t="s">
        <v>688</v>
      </c>
      <c r="C9" s="173"/>
      <c r="D9" s="175" t="s">
        <v>781</v>
      </c>
      <c r="E9" s="175"/>
      <c r="F9" s="175"/>
      <c r="G9" s="175"/>
      <c r="H9" s="175"/>
      <c r="I9" s="175"/>
      <c r="J9" s="175"/>
      <c r="K9" s="175"/>
      <c r="L9" s="175"/>
      <c r="M9" s="175"/>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row>
    <row r="10" s="215" customFormat="1" ht="81.75" customHeight="1" spans="1:256">
      <c r="A10" s="171"/>
      <c r="B10" s="172" t="s">
        <v>690</v>
      </c>
      <c r="C10" s="173"/>
      <c r="D10" s="175" t="s">
        <v>832</v>
      </c>
      <c r="E10" s="175"/>
      <c r="F10" s="175"/>
      <c r="G10" s="175"/>
      <c r="H10" s="175"/>
      <c r="I10" s="175"/>
      <c r="J10" s="175"/>
      <c r="K10" s="175"/>
      <c r="L10" s="175"/>
      <c r="M10" s="175"/>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c r="IR10" s="163"/>
      <c r="IS10" s="163"/>
      <c r="IT10" s="163"/>
      <c r="IU10" s="163"/>
      <c r="IV10" s="163"/>
    </row>
    <row r="11" s="215" customFormat="1" ht="54.9" customHeight="1" spans="1:256">
      <c r="A11" s="171"/>
      <c r="B11" s="172" t="s">
        <v>692</v>
      </c>
      <c r="C11" s="173"/>
      <c r="D11" s="174" t="s">
        <v>783</v>
      </c>
      <c r="E11" s="174"/>
      <c r="F11" s="174"/>
      <c r="G11" s="174"/>
      <c r="H11" s="174"/>
      <c r="I11" s="174"/>
      <c r="J11" s="174"/>
      <c r="K11" s="174"/>
      <c r="L11" s="174"/>
      <c r="M11" s="174"/>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c r="IR11" s="163"/>
      <c r="IS11" s="163"/>
      <c r="IT11" s="163"/>
      <c r="IU11" s="163"/>
      <c r="IV11" s="163"/>
    </row>
    <row r="12" s="215" customFormat="1" ht="21" customHeight="1" spans="1:256">
      <c r="A12" s="171" t="s">
        <v>694</v>
      </c>
      <c r="B12" s="176" t="s">
        <v>695</v>
      </c>
      <c r="C12" s="177"/>
      <c r="D12" s="178" t="s">
        <v>696</v>
      </c>
      <c r="E12" s="178"/>
      <c r="F12" s="178" t="s">
        <v>697</v>
      </c>
      <c r="G12" s="178"/>
      <c r="H12" s="178"/>
      <c r="I12" s="178"/>
      <c r="J12" s="178" t="s">
        <v>698</v>
      </c>
      <c r="K12" s="178"/>
      <c r="L12" s="178"/>
      <c r="M12" s="178"/>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row>
    <row r="13" s="215" customFormat="1" ht="21" customHeight="1" spans="1:256">
      <c r="A13" s="171"/>
      <c r="B13" s="179"/>
      <c r="C13" s="180"/>
      <c r="D13" s="174" t="s">
        <v>699</v>
      </c>
      <c r="E13" s="174"/>
      <c r="F13" s="174" t="s">
        <v>833</v>
      </c>
      <c r="G13" s="174"/>
      <c r="H13" s="174"/>
      <c r="I13" s="174"/>
      <c r="J13" s="174" t="s">
        <v>833</v>
      </c>
      <c r="K13" s="174"/>
      <c r="L13" s="174"/>
      <c r="M13" s="174"/>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c r="IR13" s="163"/>
      <c r="IS13" s="163"/>
      <c r="IT13" s="163"/>
      <c r="IU13" s="163"/>
      <c r="IV13" s="163"/>
    </row>
    <row r="14" s="215" customFormat="1" ht="21" customHeight="1" spans="1:256">
      <c r="A14" s="171"/>
      <c r="B14" s="179"/>
      <c r="C14" s="180"/>
      <c r="D14" s="174" t="s">
        <v>700</v>
      </c>
      <c r="E14" s="174"/>
      <c r="F14" s="174"/>
      <c r="G14" s="174"/>
      <c r="H14" s="174"/>
      <c r="I14" s="174"/>
      <c r="J14" s="174"/>
      <c r="K14" s="174"/>
      <c r="L14" s="174"/>
      <c r="M14" s="174"/>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c r="IR14" s="163"/>
      <c r="IS14" s="163"/>
      <c r="IT14" s="163"/>
      <c r="IU14" s="163"/>
      <c r="IV14" s="163"/>
    </row>
    <row r="15" s="215" customFormat="1" ht="21" customHeight="1" spans="1:256">
      <c r="A15" s="171"/>
      <c r="B15" s="179"/>
      <c r="C15" s="180"/>
      <c r="D15" s="174" t="s">
        <v>701</v>
      </c>
      <c r="E15" s="174"/>
      <c r="F15" s="174"/>
      <c r="G15" s="174"/>
      <c r="H15" s="174"/>
      <c r="I15" s="174"/>
      <c r="J15" s="174"/>
      <c r="K15" s="174"/>
      <c r="L15" s="174"/>
      <c r="M15" s="174"/>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row>
    <row r="16" s="215" customFormat="1" ht="21" customHeight="1" spans="1:256">
      <c r="A16" s="171"/>
      <c r="B16" s="179"/>
      <c r="C16" s="180"/>
      <c r="D16" s="174" t="s">
        <v>702</v>
      </c>
      <c r="E16" s="174"/>
      <c r="F16" s="174"/>
      <c r="G16" s="174"/>
      <c r="H16" s="174"/>
      <c r="I16" s="174"/>
      <c r="J16" s="174"/>
      <c r="K16" s="174"/>
      <c r="L16" s="174"/>
      <c r="M16" s="174"/>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row>
    <row r="17" s="215" customFormat="1" ht="21" customHeight="1" spans="1:256">
      <c r="A17" s="171"/>
      <c r="B17" s="181"/>
      <c r="C17" s="182"/>
      <c r="D17" s="174" t="s">
        <v>703</v>
      </c>
      <c r="E17" s="174"/>
      <c r="F17" s="174"/>
      <c r="G17" s="174"/>
      <c r="H17" s="174"/>
      <c r="I17" s="174"/>
      <c r="J17" s="174"/>
      <c r="K17" s="174"/>
      <c r="L17" s="174"/>
      <c r="M17" s="174"/>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c r="IR17" s="163"/>
      <c r="IS17" s="163"/>
      <c r="IT17" s="163"/>
      <c r="IU17" s="163"/>
      <c r="IV17" s="163"/>
    </row>
    <row r="18" s="215" customFormat="1" ht="21" customHeight="1" spans="1:256">
      <c r="A18" s="171"/>
      <c r="B18" s="176" t="s">
        <v>704</v>
      </c>
      <c r="C18" s="177"/>
      <c r="D18" s="174" t="s">
        <v>696</v>
      </c>
      <c r="E18" s="174"/>
      <c r="F18" s="183" t="s">
        <v>705</v>
      </c>
      <c r="G18" s="183"/>
      <c r="H18" s="183"/>
      <c r="I18" s="183" t="s">
        <v>706</v>
      </c>
      <c r="J18" s="183"/>
      <c r="K18" s="183"/>
      <c r="L18" s="183" t="s">
        <v>707</v>
      </c>
      <c r="M18" s="18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c r="IR18" s="163"/>
      <c r="IS18" s="163"/>
      <c r="IT18" s="163"/>
      <c r="IU18" s="163"/>
      <c r="IV18" s="163"/>
    </row>
    <row r="19" s="215" customFormat="1" ht="21" customHeight="1" spans="1:256">
      <c r="A19" s="171"/>
      <c r="B19" s="179"/>
      <c r="C19" s="180"/>
      <c r="D19" s="174" t="s">
        <v>699</v>
      </c>
      <c r="E19" s="174"/>
      <c r="F19" s="174" t="s">
        <v>833</v>
      </c>
      <c r="G19" s="174"/>
      <c r="H19" s="174"/>
      <c r="I19" s="172" t="s">
        <v>833</v>
      </c>
      <c r="J19" s="200"/>
      <c r="K19" s="173"/>
      <c r="L19" s="175" t="s">
        <v>834</v>
      </c>
      <c r="M19" s="175"/>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c r="IR19" s="163"/>
      <c r="IS19" s="163"/>
      <c r="IT19" s="163"/>
      <c r="IU19" s="163"/>
      <c r="IV19" s="163"/>
    </row>
    <row r="20" s="215" customFormat="1" ht="30" customHeight="1" spans="1:256">
      <c r="A20" s="171"/>
      <c r="B20" s="179"/>
      <c r="C20" s="180"/>
      <c r="D20" s="175" t="s">
        <v>835</v>
      </c>
      <c r="E20" s="175"/>
      <c r="F20" s="174" t="s">
        <v>836</v>
      </c>
      <c r="G20" s="174"/>
      <c r="H20" s="174"/>
      <c r="I20" s="174" t="s">
        <v>836</v>
      </c>
      <c r="J20" s="174"/>
      <c r="K20" s="174"/>
      <c r="L20" s="175" t="s">
        <v>834</v>
      </c>
      <c r="M20" s="175"/>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c r="IR20" s="163"/>
      <c r="IS20" s="163"/>
      <c r="IT20" s="163"/>
      <c r="IU20" s="163"/>
      <c r="IV20" s="163"/>
    </row>
    <row r="21" s="215" customFormat="1" ht="21" customHeight="1" spans="1:256">
      <c r="A21" s="171"/>
      <c r="B21" s="179"/>
      <c r="C21" s="180"/>
      <c r="D21" s="175" t="s">
        <v>837</v>
      </c>
      <c r="E21" s="175"/>
      <c r="F21" s="174" t="s">
        <v>838</v>
      </c>
      <c r="G21" s="174"/>
      <c r="H21" s="174"/>
      <c r="I21" s="174" t="s">
        <v>838</v>
      </c>
      <c r="J21" s="174"/>
      <c r="K21" s="174"/>
      <c r="L21" s="175" t="s">
        <v>834</v>
      </c>
      <c r="M21" s="175"/>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c r="IR21" s="163"/>
      <c r="IS21" s="163"/>
      <c r="IT21" s="163"/>
      <c r="IU21" s="163"/>
      <c r="IV21" s="163"/>
    </row>
    <row r="22" s="215" customFormat="1" ht="21" customHeight="1" spans="1:256">
      <c r="A22" s="171"/>
      <c r="B22" s="179"/>
      <c r="C22" s="180"/>
      <c r="D22" s="175" t="s">
        <v>839</v>
      </c>
      <c r="E22" s="175"/>
      <c r="F22" s="174" t="s">
        <v>840</v>
      </c>
      <c r="G22" s="174"/>
      <c r="H22" s="174"/>
      <c r="I22" s="174" t="s">
        <v>840</v>
      </c>
      <c r="J22" s="174"/>
      <c r="K22" s="174"/>
      <c r="L22" s="175" t="s">
        <v>834</v>
      </c>
      <c r="M22" s="175"/>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c r="IR22" s="163"/>
      <c r="IS22" s="163"/>
      <c r="IT22" s="163"/>
      <c r="IU22" s="163"/>
      <c r="IV22" s="163"/>
    </row>
    <row r="23" s="215" customFormat="1" ht="21" customHeight="1" spans="1:256">
      <c r="A23" s="171"/>
      <c r="B23" s="181"/>
      <c r="C23" s="182"/>
      <c r="D23" s="175" t="s">
        <v>841</v>
      </c>
      <c r="E23" s="175"/>
      <c r="F23" s="174" t="s">
        <v>842</v>
      </c>
      <c r="G23" s="174"/>
      <c r="H23" s="174"/>
      <c r="I23" s="174" t="s">
        <v>842</v>
      </c>
      <c r="J23" s="174"/>
      <c r="K23" s="174"/>
      <c r="L23" s="175" t="s">
        <v>834</v>
      </c>
      <c r="M23" s="175"/>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row>
    <row r="24" s="215" customFormat="1" ht="80.1" customHeight="1" spans="1:256">
      <c r="A24" s="184" t="s">
        <v>710</v>
      </c>
      <c r="B24" s="184"/>
      <c r="C24" s="184"/>
      <c r="D24" s="174" t="s">
        <v>843</v>
      </c>
      <c r="E24" s="174"/>
      <c r="F24" s="174"/>
      <c r="G24" s="174"/>
      <c r="H24" s="174"/>
      <c r="I24" s="174"/>
      <c r="J24" s="174"/>
      <c r="K24" s="174"/>
      <c r="L24" s="174"/>
      <c r="M24" s="174"/>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c r="IR24" s="163"/>
      <c r="IS24" s="163"/>
      <c r="IT24" s="163"/>
      <c r="IU24" s="163"/>
      <c r="IV24" s="163"/>
    </row>
    <row r="25" s="215" customFormat="1" ht="20.1" customHeight="1" spans="1:256">
      <c r="A25" s="185" t="s">
        <v>712</v>
      </c>
      <c r="B25" s="186"/>
      <c r="C25" s="187" t="s">
        <v>713</v>
      </c>
      <c r="D25" s="187"/>
      <c r="E25" s="187"/>
      <c r="F25" s="187"/>
      <c r="G25" s="187"/>
      <c r="H25" s="178" t="s">
        <v>714</v>
      </c>
      <c r="I25" s="178"/>
      <c r="J25" s="178"/>
      <c r="K25" s="178" t="s">
        <v>715</v>
      </c>
      <c r="L25" s="178"/>
      <c r="M25" s="178"/>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c r="IR25" s="163"/>
      <c r="IS25" s="163"/>
      <c r="IT25" s="163"/>
      <c r="IU25" s="163"/>
      <c r="IV25" s="163"/>
    </row>
    <row r="26" s="215" customFormat="1" ht="20.1" customHeight="1" spans="1:256">
      <c r="A26" s="188"/>
      <c r="B26" s="189"/>
      <c r="C26" s="190" t="s">
        <v>844</v>
      </c>
      <c r="D26" s="190"/>
      <c r="E26" s="190"/>
      <c r="F26" s="190"/>
      <c r="G26" s="190"/>
      <c r="H26" s="174" t="s">
        <v>845</v>
      </c>
      <c r="I26" s="174"/>
      <c r="J26" s="174"/>
      <c r="K26" s="174" t="s">
        <v>846</v>
      </c>
      <c r="L26" s="174"/>
      <c r="M26" s="174"/>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c r="IR26" s="163"/>
      <c r="IS26" s="163"/>
      <c r="IT26" s="163"/>
      <c r="IU26" s="163"/>
      <c r="IV26" s="163"/>
    </row>
    <row r="27" s="215" customFormat="1" ht="20.1" customHeight="1" spans="1:256">
      <c r="A27" s="188"/>
      <c r="B27" s="189"/>
      <c r="C27" s="190" t="s">
        <v>847</v>
      </c>
      <c r="D27" s="190"/>
      <c r="E27" s="190"/>
      <c r="F27" s="190"/>
      <c r="G27" s="190"/>
      <c r="H27" s="174" t="s">
        <v>845</v>
      </c>
      <c r="I27" s="174"/>
      <c r="J27" s="174"/>
      <c r="K27" s="174" t="s">
        <v>846</v>
      </c>
      <c r="L27" s="174"/>
      <c r="M27" s="174"/>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c r="IR27" s="163"/>
      <c r="IS27" s="163"/>
      <c r="IT27" s="163"/>
      <c r="IU27" s="163"/>
      <c r="IV27" s="163"/>
    </row>
    <row r="28" s="215" customFormat="1" ht="20.1" customHeight="1" spans="1:256">
      <c r="A28" s="188"/>
      <c r="B28" s="189"/>
      <c r="C28" s="190" t="s">
        <v>848</v>
      </c>
      <c r="D28" s="190"/>
      <c r="E28" s="190"/>
      <c r="F28" s="190"/>
      <c r="G28" s="190"/>
      <c r="H28" s="174" t="s">
        <v>845</v>
      </c>
      <c r="I28" s="174"/>
      <c r="J28" s="174"/>
      <c r="K28" s="174" t="s">
        <v>846</v>
      </c>
      <c r="L28" s="174"/>
      <c r="M28" s="174"/>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63"/>
      <c r="HL28" s="163"/>
      <c r="HM28" s="163"/>
      <c r="HN28" s="163"/>
      <c r="HO28" s="163"/>
      <c r="HP28" s="163"/>
      <c r="HQ28" s="163"/>
      <c r="HR28" s="163"/>
      <c r="HS28" s="163"/>
      <c r="HT28" s="163"/>
      <c r="HU28" s="163"/>
      <c r="HV28" s="163"/>
      <c r="HW28" s="163"/>
      <c r="HX28" s="163"/>
      <c r="HY28" s="163"/>
      <c r="HZ28" s="163"/>
      <c r="IA28" s="163"/>
      <c r="IB28" s="163"/>
      <c r="IC28" s="163"/>
      <c r="ID28" s="163"/>
      <c r="IE28" s="163"/>
      <c r="IF28" s="163"/>
      <c r="IG28" s="163"/>
      <c r="IH28" s="163"/>
      <c r="II28" s="163"/>
      <c r="IJ28" s="163"/>
      <c r="IK28" s="163"/>
      <c r="IL28" s="163"/>
      <c r="IM28" s="163"/>
      <c r="IN28" s="163"/>
      <c r="IO28" s="163"/>
      <c r="IP28" s="163"/>
      <c r="IQ28" s="163"/>
      <c r="IR28" s="163"/>
      <c r="IS28" s="163"/>
      <c r="IT28" s="163"/>
      <c r="IU28" s="163"/>
      <c r="IV28" s="163"/>
    </row>
    <row r="29" s="215" customFormat="1" ht="36" customHeight="1" spans="1:256">
      <c r="A29" s="188"/>
      <c r="B29" s="189"/>
      <c r="C29" s="190" t="s">
        <v>849</v>
      </c>
      <c r="D29" s="190"/>
      <c r="E29" s="190"/>
      <c r="F29" s="190"/>
      <c r="G29" s="190"/>
      <c r="H29" s="174" t="s">
        <v>845</v>
      </c>
      <c r="I29" s="174"/>
      <c r="J29" s="174"/>
      <c r="K29" s="174" t="s">
        <v>846</v>
      </c>
      <c r="L29" s="174"/>
      <c r="M29" s="174"/>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c r="IR29" s="163"/>
      <c r="IS29" s="163"/>
      <c r="IT29" s="163"/>
      <c r="IU29" s="163"/>
      <c r="IV29" s="163"/>
    </row>
    <row r="30" s="215" customFormat="1" ht="28.5" customHeight="1" spans="1:256">
      <c r="A30" s="188"/>
      <c r="B30" s="189"/>
      <c r="C30" s="190" t="s">
        <v>850</v>
      </c>
      <c r="D30" s="190"/>
      <c r="E30" s="190"/>
      <c r="F30" s="190"/>
      <c r="G30" s="190"/>
      <c r="H30" s="174" t="s">
        <v>845</v>
      </c>
      <c r="I30" s="174"/>
      <c r="J30" s="174"/>
      <c r="K30" s="174" t="s">
        <v>846</v>
      </c>
      <c r="L30" s="174"/>
      <c r="M30" s="174"/>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c r="IR30" s="163"/>
      <c r="IS30" s="163"/>
      <c r="IT30" s="163"/>
      <c r="IU30" s="163"/>
      <c r="IV30" s="163"/>
    </row>
    <row r="31" s="215" customFormat="1" ht="54" customHeight="1" spans="1:256">
      <c r="A31" s="191" t="s">
        <v>720</v>
      </c>
      <c r="B31" s="192" t="s">
        <v>721</v>
      </c>
      <c r="C31" s="175" t="s">
        <v>851</v>
      </c>
      <c r="D31" s="175"/>
      <c r="E31" s="175"/>
      <c r="F31" s="175"/>
      <c r="G31" s="175"/>
      <c r="H31" s="175"/>
      <c r="I31" s="175"/>
      <c r="J31" s="175"/>
      <c r="K31" s="175"/>
      <c r="L31" s="175"/>
      <c r="M31" s="175"/>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c r="HX31" s="163"/>
      <c r="HY31" s="163"/>
      <c r="HZ31" s="163"/>
      <c r="IA31" s="163"/>
      <c r="IB31" s="163"/>
      <c r="IC31" s="163"/>
      <c r="ID31" s="163"/>
      <c r="IE31" s="163"/>
      <c r="IF31" s="163"/>
      <c r="IG31" s="163"/>
      <c r="IH31" s="163"/>
      <c r="II31" s="163"/>
      <c r="IJ31" s="163"/>
      <c r="IK31" s="163"/>
      <c r="IL31" s="163"/>
      <c r="IM31" s="163"/>
      <c r="IN31" s="163"/>
      <c r="IO31" s="163"/>
      <c r="IP31" s="163"/>
      <c r="IQ31" s="163"/>
      <c r="IR31" s="163"/>
      <c r="IS31" s="163"/>
      <c r="IT31" s="163"/>
      <c r="IU31" s="163"/>
      <c r="IV31" s="163"/>
    </row>
    <row r="32" s="215" customFormat="1" ht="56.25" customHeight="1" spans="1:256">
      <c r="A32" s="193"/>
      <c r="B32" s="192" t="s">
        <v>723</v>
      </c>
      <c r="C32" s="175" t="s">
        <v>852</v>
      </c>
      <c r="D32" s="175"/>
      <c r="E32" s="175"/>
      <c r="F32" s="175"/>
      <c r="G32" s="175"/>
      <c r="H32" s="175"/>
      <c r="I32" s="175"/>
      <c r="J32" s="175"/>
      <c r="K32" s="175"/>
      <c r="L32" s="175"/>
      <c r="M32" s="175"/>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63"/>
      <c r="HL32" s="163"/>
      <c r="HM32" s="163"/>
      <c r="HN32" s="163"/>
      <c r="HO32" s="163"/>
      <c r="HP32" s="163"/>
      <c r="HQ32" s="163"/>
      <c r="HR32" s="163"/>
      <c r="HS32" s="163"/>
      <c r="HT32" s="163"/>
      <c r="HU32" s="163"/>
      <c r="HV32" s="163"/>
      <c r="HW32" s="163"/>
      <c r="HX32" s="163"/>
      <c r="HY32" s="163"/>
      <c r="HZ32" s="163"/>
      <c r="IA32" s="163"/>
      <c r="IB32" s="163"/>
      <c r="IC32" s="163"/>
      <c r="ID32" s="163"/>
      <c r="IE32" s="163"/>
      <c r="IF32" s="163"/>
      <c r="IG32" s="163"/>
      <c r="IH32" s="163"/>
      <c r="II32" s="163"/>
      <c r="IJ32" s="163"/>
      <c r="IK32" s="163"/>
      <c r="IL32" s="163"/>
      <c r="IM32" s="163"/>
      <c r="IN32" s="163"/>
      <c r="IO32" s="163"/>
      <c r="IP32" s="163"/>
      <c r="IQ32" s="163"/>
      <c r="IR32" s="163"/>
      <c r="IS32" s="163"/>
      <c r="IT32" s="163"/>
      <c r="IU32" s="163"/>
      <c r="IV32" s="163"/>
    </row>
    <row r="33" s="215" customFormat="1" ht="23.25" customHeight="1" spans="1:256">
      <c r="A33" s="193"/>
      <c r="B33" s="194" t="s">
        <v>725</v>
      </c>
      <c r="C33" s="174" t="s">
        <v>641</v>
      </c>
      <c r="D33" s="174"/>
      <c r="E33" s="174" t="s">
        <v>642</v>
      </c>
      <c r="F33" s="174"/>
      <c r="G33" s="174"/>
      <c r="H33" s="174" t="s">
        <v>643</v>
      </c>
      <c r="I33" s="174"/>
      <c r="J33" s="174"/>
      <c r="K33" s="174"/>
      <c r="L33" s="174" t="s">
        <v>644</v>
      </c>
      <c r="M33" s="174"/>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63"/>
      <c r="HL33" s="163"/>
      <c r="HM33" s="163"/>
      <c r="HN33" s="163"/>
      <c r="HO33" s="163"/>
      <c r="HP33" s="163"/>
      <c r="HQ33" s="163"/>
      <c r="HR33" s="163"/>
      <c r="HS33" s="163"/>
      <c r="HT33" s="163"/>
      <c r="HU33" s="163"/>
      <c r="HV33" s="163"/>
      <c r="HW33" s="163"/>
      <c r="HX33" s="163"/>
      <c r="HY33" s="163"/>
      <c r="HZ33" s="163"/>
      <c r="IA33" s="163"/>
      <c r="IB33" s="163"/>
      <c r="IC33" s="163"/>
      <c r="ID33" s="163"/>
      <c r="IE33" s="163"/>
      <c r="IF33" s="163"/>
      <c r="IG33" s="163"/>
      <c r="IH33" s="163"/>
      <c r="II33" s="163"/>
      <c r="IJ33" s="163"/>
      <c r="IK33" s="163"/>
      <c r="IL33" s="163"/>
      <c r="IM33" s="163"/>
      <c r="IN33" s="163"/>
      <c r="IO33" s="163"/>
      <c r="IP33" s="163"/>
      <c r="IQ33" s="163"/>
      <c r="IR33" s="163"/>
      <c r="IS33" s="163"/>
      <c r="IT33" s="163"/>
      <c r="IU33" s="163"/>
      <c r="IV33" s="163"/>
    </row>
    <row r="34" s="215" customFormat="1" ht="23.25" customHeight="1" spans="1:256">
      <c r="A34" s="193"/>
      <c r="B34" s="195"/>
      <c r="C34" s="174" t="s">
        <v>726</v>
      </c>
      <c r="D34" s="174"/>
      <c r="E34" s="176" t="s">
        <v>646</v>
      </c>
      <c r="F34" s="196"/>
      <c r="G34" s="177"/>
      <c r="H34" s="197" t="s">
        <v>853</v>
      </c>
      <c r="I34" s="207"/>
      <c r="J34" s="207"/>
      <c r="K34" s="208"/>
      <c r="L34" s="197" t="s">
        <v>854</v>
      </c>
      <c r="M34" s="208"/>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c r="GZ34" s="163"/>
      <c r="HA34" s="163"/>
      <c r="HB34" s="163"/>
      <c r="HC34" s="163"/>
      <c r="HD34" s="163"/>
      <c r="HE34" s="163"/>
      <c r="HF34" s="163"/>
      <c r="HG34" s="163"/>
      <c r="HH34" s="163"/>
      <c r="HI34" s="163"/>
      <c r="HJ34" s="163"/>
      <c r="HK34" s="163"/>
      <c r="HL34" s="163"/>
      <c r="HM34" s="163"/>
      <c r="HN34" s="163"/>
      <c r="HO34" s="163"/>
      <c r="HP34" s="163"/>
      <c r="HQ34" s="163"/>
      <c r="HR34" s="163"/>
      <c r="HS34" s="163"/>
      <c r="HT34" s="163"/>
      <c r="HU34" s="163"/>
      <c r="HV34" s="163"/>
      <c r="HW34" s="163"/>
      <c r="HX34" s="163"/>
      <c r="HY34" s="163"/>
      <c r="HZ34" s="163"/>
      <c r="IA34" s="163"/>
      <c r="IB34" s="163"/>
      <c r="IC34" s="163"/>
      <c r="ID34" s="163"/>
      <c r="IE34" s="163"/>
      <c r="IF34" s="163"/>
      <c r="IG34" s="163"/>
      <c r="IH34" s="163"/>
      <c r="II34" s="163"/>
      <c r="IJ34" s="163"/>
      <c r="IK34" s="163"/>
      <c r="IL34" s="163"/>
      <c r="IM34" s="163"/>
      <c r="IN34" s="163"/>
      <c r="IO34" s="163"/>
      <c r="IP34" s="163"/>
      <c r="IQ34" s="163"/>
      <c r="IR34" s="163"/>
      <c r="IS34" s="163"/>
      <c r="IT34" s="163"/>
      <c r="IU34" s="163"/>
      <c r="IV34" s="163"/>
    </row>
    <row r="35" s="215" customFormat="1" ht="23.25" customHeight="1" spans="1:256">
      <c r="A35" s="193"/>
      <c r="B35" s="195"/>
      <c r="C35" s="174"/>
      <c r="D35" s="174"/>
      <c r="E35" s="179"/>
      <c r="F35" s="199"/>
      <c r="G35" s="180"/>
      <c r="H35" s="197" t="s">
        <v>800</v>
      </c>
      <c r="I35" s="207"/>
      <c r="J35" s="207" t="s">
        <v>800</v>
      </c>
      <c r="K35" s="208"/>
      <c r="L35" s="197" t="s">
        <v>855</v>
      </c>
      <c r="M35" s="208"/>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63"/>
      <c r="HL35" s="163"/>
      <c r="HM35" s="163"/>
      <c r="HN35" s="163"/>
      <c r="HO35" s="163"/>
      <c r="HP35" s="163"/>
      <c r="HQ35" s="163"/>
      <c r="HR35" s="163"/>
      <c r="HS35" s="163"/>
      <c r="HT35" s="163"/>
      <c r="HU35" s="163"/>
      <c r="HV35" s="163"/>
      <c r="HW35" s="163"/>
      <c r="HX35" s="163"/>
      <c r="HY35" s="163"/>
      <c r="HZ35" s="163"/>
      <c r="IA35" s="163"/>
      <c r="IB35" s="163"/>
      <c r="IC35" s="163"/>
      <c r="ID35" s="163"/>
      <c r="IE35" s="163"/>
      <c r="IF35" s="163"/>
      <c r="IG35" s="163"/>
      <c r="IH35" s="163"/>
      <c r="II35" s="163"/>
      <c r="IJ35" s="163"/>
      <c r="IK35" s="163"/>
      <c r="IL35" s="163"/>
      <c r="IM35" s="163"/>
      <c r="IN35" s="163"/>
      <c r="IO35" s="163"/>
      <c r="IP35" s="163"/>
      <c r="IQ35" s="163"/>
      <c r="IR35" s="163"/>
      <c r="IS35" s="163"/>
      <c r="IT35" s="163"/>
      <c r="IU35" s="163"/>
      <c r="IV35" s="163"/>
    </row>
    <row r="36" s="215" customFormat="1" ht="23.25" customHeight="1" spans="1:256">
      <c r="A36" s="193"/>
      <c r="B36" s="195"/>
      <c r="C36" s="174"/>
      <c r="D36" s="174"/>
      <c r="E36" s="179"/>
      <c r="F36" s="199"/>
      <c r="G36" s="180"/>
      <c r="H36" s="197" t="s">
        <v>803</v>
      </c>
      <c r="I36" s="207"/>
      <c r="J36" s="207" t="s">
        <v>803</v>
      </c>
      <c r="K36" s="208"/>
      <c r="L36" s="197" t="s">
        <v>856</v>
      </c>
      <c r="M36" s="208"/>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c r="GR36" s="163"/>
      <c r="GS36" s="163"/>
      <c r="GT36" s="163"/>
      <c r="GU36" s="163"/>
      <c r="GV36" s="163"/>
      <c r="GW36" s="163"/>
      <c r="GX36" s="163"/>
      <c r="GY36" s="163"/>
      <c r="GZ36" s="163"/>
      <c r="HA36" s="163"/>
      <c r="HB36" s="163"/>
      <c r="HC36" s="163"/>
      <c r="HD36" s="163"/>
      <c r="HE36" s="163"/>
      <c r="HF36" s="163"/>
      <c r="HG36" s="163"/>
      <c r="HH36" s="163"/>
      <c r="HI36" s="163"/>
      <c r="HJ36" s="163"/>
      <c r="HK36" s="163"/>
      <c r="HL36" s="163"/>
      <c r="HM36" s="163"/>
      <c r="HN36" s="163"/>
      <c r="HO36" s="163"/>
      <c r="HP36" s="163"/>
      <c r="HQ36" s="163"/>
      <c r="HR36" s="163"/>
      <c r="HS36" s="163"/>
      <c r="HT36" s="163"/>
      <c r="HU36" s="163"/>
      <c r="HV36" s="163"/>
      <c r="HW36" s="163"/>
      <c r="HX36" s="163"/>
      <c r="HY36" s="163"/>
      <c r="HZ36" s="163"/>
      <c r="IA36" s="163"/>
      <c r="IB36" s="163"/>
      <c r="IC36" s="163"/>
      <c r="ID36" s="163"/>
      <c r="IE36" s="163"/>
      <c r="IF36" s="163"/>
      <c r="IG36" s="163"/>
      <c r="IH36" s="163"/>
      <c r="II36" s="163"/>
      <c r="IJ36" s="163"/>
      <c r="IK36" s="163"/>
      <c r="IL36" s="163"/>
      <c r="IM36" s="163"/>
      <c r="IN36" s="163"/>
      <c r="IO36" s="163"/>
      <c r="IP36" s="163"/>
      <c r="IQ36" s="163"/>
      <c r="IR36" s="163"/>
      <c r="IS36" s="163"/>
      <c r="IT36" s="163"/>
      <c r="IU36" s="163"/>
      <c r="IV36" s="163"/>
    </row>
    <row r="37" s="215" customFormat="1" ht="30" customHeight="1" spans="1:256">
      <c r="A37" s="193"/>
      <c r="B37" s="195"/>
      <c r="C37" s="174"/>
      <c r="D37" s="174"/>
      <c r="E37" s="179"/>
      <c r="F37" s="199"/>
      <c r="G37" s="180"/>
      <c r="H37" s="197" t="s">
        <v>857</v>
      </c>
      <c r="I37" s="207"/>
      <c r="J37" s="207" t="s">
        <v>857</v>
      </c>
      <c r="K37" s="208"/>
      <c r="L37" s="197" t="s">
        <v>855</v>
      </c>
      <c r="M37" s="208"/>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c r="HA37" s="163"/>
      <c r="HB37" s="163"/>
      <c r="HC37" s="163"/>
      <c r="HD37" s="163"/>
      <c r="HE37" s="163"/>
      <c r="HF37" s="163"/>
      <c r="HG37" s="163"/>
      <c r="HH37" s="163"/>
      <c r="HI37" s="163"/>
      <c r="HJ37" s="163"/>
      <c r="HK37" s="163"/>
      <c r="HL37" s="163"/>
      <c r="HM37" s="163"/>
      <c r="HN37" s="163"/>
      <c r="HO37" s="163"/>
      <c r="HP37" s="163"/>
      <c r="HQ37" s="163"/>
      <c r="HR37" s="163"/>
      <c r="HS37" s="163"/>
      <c r="HT37" s="163"/>
      <c r="HU37" s="163"/>
      <c r="HV37" s="163"/>
      <c r="HW37" s="163"/>
      <c r="HX37" s="163"/>
      <c r="HY37" s="163"/>
      <c r="HZ37" s="163"/>
      <c r="IA37" s="163"/>
      <c r="IB37" s="163"/>
      <c r="IC37" s="163"/>
      <c r="ID37" s="163"/>
      <c r="IE37" s="163"/>
      <c r="IF37" s="163"/>
      <c r="IG37" s="163"/>
      <c r="IH37" s="163"/>
      <c r="II37" s="163"/>
      <c r="IJ37" s="163"/>
      <c r="IK37" s="163"/>
      <c r="IL37" s="163"/>
      <c r="IM37" s="163"/>
      <c r="IN37" s="163"/>
      <c r="IO37" s="163"/>
      <c r="IP37" s="163"/>
      <c r="IQ37" s="163"/>
      <c r="IR37" s="163"/>
      <c r="IS37" s="163"/>
      <c r="IT37" s="163"/>
      <c r="IU37" s="163"/>
      <c r="IV37" s="163"/>
    </row>
    <row r="38" s="215" customFormat="1" ht="23.25" customHeight="1" spans="1:256">
      <c r="A38" s="193"/>
      <c r="B38" s="195"/>
      <c r="C38" s="174"/>
      <c r="D38" s="174"/>
      <c r="E38" s="181"/>
      <c r="F38" s="198"/>
      <c r="G38" s="182"/>
      <c r="H38" s="197" t="s">
        <v>798</v>
      </c>
      <c r="I38" s="207"/>
      <c r="J38" s="207" t="s">
        <v>798</v>
      </c>
      <c r="K38" s="208"/>
      <c r="L38" s="197" t="s">
        <v>484</v>
      </c>
      <c r="M38" s="208"/>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c r="GR38" s="163"/>
      <c r="GS38" s="163"/>
      <c r="GT38" s="163"/>
      <c r="GU38" s="163"/>
      <c r="GV38" s="163"/>
      <c r="GW38" s="163"/>
      <c r="GX38" s="163"/>
      <c r="GY38" s="163"/>
      <c r="GZ38" s="163"/>
      <c r="HA38" s="163"/>
      <c r="HB38" s="163"/>
      <c r="HC38" s="163"/>
      <c r="HD38" s="163"/>
      <c r="HE38" s="163"/>
      <c r="HF38" s="163"/>
      <c r="HG38" s="163"/>
      <c r="HH38" s="163"/>
      <c r="HI38" s="163"/>
      <c r="HJ38" s="163"/>
      <c r="HK38" s="163"/>
      <c r="HL38" s="163"/>
      <c r="HM38" s="163"/>
      <c r="HN38" s="163"/>
      <c r="HO38" s="163"/>
      <c r="HP38" s="163"/>
      <c r="HQ38" s="163"/>
      <c r="HR38" s="163"/>
      <c r="HS38" s="163"/>
      <c r="HT38" s="163"/>
      <c r="HU38" s="163"/>
      <c r="HV38" s="163"/>
      <c r="HW38" s="163"/>
      <c r="HX38" s="163"/>
      <c r="HY38" s="163"/>
      <c r="HZ38" s="163"/>
      <c r="IA38" s="163"/>
      <c r="IB38" s="163"/>
      <c r="IC38" s="163"/>
      <c r="ID38" s="163"/>
      <c r="IE38" s="163"/>
      <c r="IF38" s="163"/>
      <c r="IG38" s="163"/>
      <c r="IH38" s="163"/>
      <c r="II38" s="163"/>
      <c r="IJ38" s="163"/>
      <c r="IK38" s="163"/>
      <c r="IL38" s="163"/>
      <c r="IM38" s="163"/>
      <c r="IN38" s="163"/>
      <c r="IO38" s="163"/>
      <c r="IP38" s="163"/>
      <c r="IQ38" s="163"/>
      <c r="IR38" s="163"/>
      <c r="IS38" s="163"/>
      <c r="IT38" s="163"/>
      <c r="IU38" s="163"/>
      <c r="IV38" s="163"/>
    </row>
    <row r="39" s="215" customFormat="1" ht="30" customHeight="1" spans="1:256">
      <c r="A39" s="193"/>
      <c r="B39" s="195"/>
      <c r="C39" s="174"/>
      <c r="D39" s="174"/>
      <c r="E39" s="176" t="s">
        <v>649</v>
      </c>
      <c r="F39" s="196"/>
      <c r="G39" s="177"/>
      <c r="H39" s="197" t="s">
        <v>858</v>
      </c>
      <c r="I39" s="207"/>
      <c r="J39" s="207"/>
      <c r="K39" s="208"/>
      <c r="L39" s="197" t="s">
        <v>859</v>
      </c>
      <c r="M39" s="208"/>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c r="FQ39" s="163"/>
      <c r="FR39" s="163"/>
      <c r="FS39" s="163"/>
      <c r="FT39" s="163"/>
      <c r="FU39" s="163"/>
      <c r="FV39" s="163"/>
      <c r="FW39" s="163"/>
      <c r="FX39" s="163"/>
      <c r="FY39" s="163"/>
      <c r="FZ39" s="163"/>
      <c r="GA39" s="163"/>
      <c r="GB39" s="163"/>
      <c r="GC39" s="163"/>
      <c r="GD39" s="163"/>
      <c r="GE39" s="163"/>
      <c r="GF39" s="163"/>
      <c r="GG39" s="163"/>
      <c r="GH39" s="163"/>
      <c r="GI39" s="163"/>
      <c r="GJ39" s="163"/>
      <c r="GK39" s="163"/>
      <c r="GL39" s="163"/>
      <c r="GM39" s="163"/>
      <c r="GN39" s="163"/>
      <c r="GO39" s="163"/>
      <c r="GP39" s="163"/>
      <c r="GQ39" s="163"/>
      <c r="GR39" s="163"/>
      <c r="GS39" s="163"/>
      <c r="GT39" s="163"/>
      <c r="GU39" s="163"/>
      <c r="GV39" s="163"/>
      <c r="GW39" s="163"/>
      <c r="GX39" s="163"/>
      <c r="GY39" s="163"/>
      <c r="GZ39" s="163"/>
      <c r="HA39" s="163"/>
      <c r="HB39" s="163"/>
      <c r="HC39" s="163"/>
      <c r="HD39" s="163"/>
      <c r="HE39" s="163"/>
      <c r="HF39" s="163"/>
      <c r="HG39" s="163"/>
      <c r="HH39" s="163"/>
      <c r="HI39" s="163"/>
      <c r="HJ39" s="163"/>
      <c r="HK39" s="163"/>
      <c r="HL39" s="163"/>
      <c r="HM39" s="163"/>
      <c r="HN39" s="163"/>
      <c r="HO39" s="163"/>
      <c r="HP39" s="163"/>
      <c r="HQ39" s="163"/>
      <c r="HR39" s="163"/>
      <c r="HS39" s="163"/>
      <c r="HT39" s="163"/>
      <c r="HU39" s="163"/>
      <c r="HV39" s="163"/>
      <c r="HW39" s="163"/>
      <c r="HX39" s="163"/>
      <c r="HY39" s="163"/>
      <c r="HZ39" s="163"/>
      <c r="IA39" s="163"/>
      <c r="IB39" s="163"/>
      <c r="IC39" s="163"/>
      <c r="ID39" s="163"/>
      <c r="IE39" s="163"/>
      <c r="IF39" s="163"/>
      <c r="IG39" s="163"/>
      <c r="IH39" s="163"/>
      <c r="II39" s="163"/>
      <c r="IJ39" s="163"/>
      <c r="IK39" s="163"/>
      <c r="IL39" s="163"/>
      <c r="IM39" s="163"/>
      <c r="IN39" s="163"/>
      <c r="IO39" s="163"/>
      <c r="IP39" s="163"/>
      <c r="IQ39" s="163"/>
      <c r="IR39" s="163"/>
      <c r="IS39" s="163"/>
      <c r="IT39" s="163"/>
      <c r="IU39" s="163"/>
      <c r="IV39" s="163"/>
    </row>
    <row r="40" s="215" customFormat="1" ht="27.9" customHeight="1" spans="1:256">
      <c r="A40" s="193"/>
      <c r="B40" s="195"/>
      <c r="C40" s="174"/>
      <c r="D40" s="174"/>
      <c r="E40" s="181"/>
      <c r="F40" s="198"/>
      <c r="G40" s="182"/>
      <c r="H40" s="197" t="s">
        <v>805</v>
      </c>
      <c r="I40" s="207"/>
      <c r="J40" s="207" t="s">
        <v>805</v>
      </c>
      <c r="K40" s="208"/>
      <c r="L40" s="197" t="s">
        <v>859</v>
      </c>
      <c r="M40" s="208"/>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3"/>
      <c r="DZ40" s="163"/>
      <c r="EA40" s="163"/>
      <c r="EB40" s="163"/>
      <c r="EC40" s="163"/>
      <c r="ED40" s="163"/>
      <c r="EE40" s="163"/>
      <c r="EF40" s="163"/>
      <c r="EG40" s="163"/>
      <c r="EH40" s="163"/>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3"/>
      <c r="FI40" s="163"/>
      <c r="FJ40" s="163"/>
      <c r="FK40" s="163"/>
      <c r="FL40" s="163"/>
      <c r="FM40" s="163"/>
      <c r="FN40" s="163"/>
      <c r="FO40" s="163"/>
      <c r="FP40" s="163"/>
      <c r="FQ40" s="163"/>
      <c r="FR40" s="163"/>
      <c r="FS40" s="163"/>
      <c r="FT40" s="163"/>
      <c r="FU40" s="163"/>
      <c r="FV40" s="163"/>
      <c r="FW40" s="163"/>
      <c r="FX40" s="163"/>
      <c r="FY40" s="163"/>
      <c r="FZ40" s="163"/>
      <c r="GA40" s="163"/>
      <c r="GB40" s="163"/>
      <c r="GC40" s="163"/>
      <c r="GD40" s="163"/>
      <c r="GE40" s="163"/>
      <c r="GF40" s="163"/>
      <c r="GG40" s="163"/>
      <c r="GH40" s="163"/>
      <c r="GI40" s="163"/>
      <c r="GJ40" s="163"/>
      <c r="GK40" s="163"/>
      <c r="GL40" s="163"/>
      <c r="GM40" s="163"/>
      <c r="GN40" s="163"/>
      <c r="GO40" s="163"/>
      <c r="GP40" s="163"/>
      <c r="GQ40" s="163"/>
      <c r="GR40" s="163"/>
      <c r="GS40" s="163"/>
      <c r="GT40" s="163"/>
      <c r="GU40" s="163"/>
      <c r="GV40" s="163"/>
      <c r="GW40" s="163"/>
      <c r="GX40" s="163"/>
      <c r="GY40" s="163"/>
      <c r="GZ40" s="163"/>
      <c r="HA40" s="163"/>
      <c r="HB40" s="163"/>
      <c r="HC40" s="163"/>
      <c r="HD40" s="163"/>
      <c r="HE40" s="163"/>
      <c r="HF40" s="163"/>
      <c r="HG40" s="163"/>
      <c r="HH40" s="163"/>
      <c r="HI40" s="163"/>
      <c r="HJ40" s="163"/>
      <c r="HK40" s="163"/>
      <c r="HL40" s="163"/>
      <c r="HM40" s="163"/>
      <c r="HN40" s="163"/>
      <c r="HO40" s="163"/>
      <c r="HP40" s="163"/>
      <c r="HQ40" s="163"/>
      <c r="HR40" s="163"/>
      <c r="HS40" s="163"/>
      <c r="HT40" s="163"/>
      <c r="HU40" s="163"/>
      <c r="HV40" s="163"/>
      <c r="HW40" s="163"/>
      <c r="HX40" s="163"/>
      <c r="HY40" s="163"/>
      <c r="HZ40" s="163"/>
      <c r="IA40" s="163"/>
      <c r="IB40" s="163"/>
      <c r="IC40" s="163"/>
      <c r="ID40" s="163"/>
      <c r="IE40" s="163"/>
      <c r="IF40" s="163"/>
      <c r="IG40" s="163"/>
      <c r="IH40" s="163"/>
      <c r="II40" s="163"/>
      <c r="IJ40" s="163"/>
      <c r="IK40" s="163"/>
      <c r="IL40" s="163"/>
      <c r="IM40" s="163"/>
      <c r="IN40" s="163"/>
      <c r="IO40" s="163"/>
      <c r="IP40" s="163"/>
      <c r="IQ40" s="163"/>
      <c r="IR40" s="163"/>
      <c r="IS40" s="163"/>
      <c r="IT40" s="163"/>
      <c r="IU40" s="163"/>
      <c r="IV40" s="163"/>
    </row>
    <row r="41" s="215" customFormat="1" ht="23.25" customHeight="1" spans="1:256">
      <c r="A41" s="193"/>
      <c r="B41" s="195"/>
      <c r="C41" s="174"/>
      <c r="D41" s="174"/>
      <c r="E41" s="176" t="s">
        <v>651</v>
      </c>
      <c r="F41" s="196"/>
      <c r="G41" s="177"/>
      <c r="H41" s="197" t="s">
        <v>809</v>
      </c>
      <c r="I41" s="207"/>
      <c r="J41" s="207" t="s">
        <v>809</v>
      </c>
      <c r="K41" s="208"/>
      <c r="L41" s="209">
        <v>1</v>
      </c>
      <c r="M41" s="210"/>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c r="EP41" s="163"/>
      <c r="EQ41" s="163"/>
      <c r="ER41" s="163"/>
      <c r="ES41" s="163"/>
      <c r="ET41" s="163"/>
      <c r="EU41" s="163"/>
      <c r="EV41" s="163"/>
      <c r="EW41" s="163"/>
      <c r="EX41" s="163"/>
      <c r="EY41" s="163"/>
      <c r="EZ41" s="163"/>
      <c r="FA41" s="163"/>
      <c r="FB41" s="163"/>
      <c r="FC41" s="163"/>
      <c r="FD41" s="163"/>
      <c r="FE41" s="163"/>
      <c r="FF41" s="163"/>
      <c r="FG41" s="163"/>
      <c r="FH41" s="163"/>
      <c r="FI41" s="163"/>
      <c r="FJ41" s="163"/>
      <c r="FK41" s="163"/>
      <c r="FL41" s="163"/>
      <c r="FM41" s="163"/>
      <c r="FN41" s="163"/>
      <c r="FO41" s="163"/>
      <c r="FP41" s="163"/>
      <c r="FQ41" s="163"/>
      <c r="FR41" s="163"/>
      <c r="FS41" s="163"/>
      <c r="FT41" s="163"/>
      <c r="FU41" s="163"/>
      <c r="FV41" s="163"/>
      <c r="FW41" s="163"/>
      <c r="FX41" s="163"/>
      <c r="FY41" s="163"/>
      <c r="FZ41" s="163"/>
      <c r="GA41" s="163"/>
      <c r="GB41" s="163"/>
      <c r="GC41" s="163"/>
      <c r="GD41" s="163"/>
      <c r="GE41" s="163"/>
      <c r="GF41" s="163"/>
      <c r="GG41" s="163"/>
      <c r="GH41" s="163"/>
      <c r="GI41" s="163"/>
      <c r="GJ41" s="163"/>
      <c r="GK41" s="163"/>
      <c r="GL41" s="163"/>
      <c r="GM41" s="163"/>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63"/>
      <c r="HL41" s="163"/>
      <c r="HM41" s="163"/>
      <c r="HN41" s="163"/>
      <c r="HO41" s="163"/>
      <c r="HP41" s="163"/>
      <c r="HQ41" s="163"/>
      <c r="HR41" s="163"/>
      <c r="HS41" s="163"/>
      <c r="HT41" s="163"/>
      <c r="HU41" s="163"/>
      <c r="HV41" s="163"/>
      <c r="HW41" s="163"/>
      <c r="HX41" s="163"/>
      <c r="HY41" s="163"/>
      <c r="HZ41" s="163"/>
      <c r="IA41" s="163"/>
      <c r="IB41" s="163"/>
      <c r="IC41" s="163"/>
      <c r="ID41" s="163"/>
      <c r="IE41" s="163"/>
      <c r="IF41" s="163"/>
      <c r="IG41" s="163"/>
      <c r="IH41" s="163"/>
      <c r="II41" s="163"/>
      <c r="IJ41" s="163"/>
      <c r="IK41" s="163"/>
      <c r="IL41" s="163"/>
      <c r="IM41" s="163"/>
      <c r="IN41" s="163"/>
      <c r="IO41" s="163"/>
      <c r="IP41" s="163"/>
      <c r="IQ41" s="163"/>
      <c r="IR41" s="163"/>
      <c r="IS41" s="163"/>
      <c r="IT41" s="163"/>
      <c r="IU41" s="163"/>
      <c r="IV41" s="163"/>
    </row>
    <row r="42" s="215" customFormat="1" ht="23.25" customHeight="1" spans="1:256">
      <c r="A42" s="193"/>
      <c r="B42" s="195"/>
      <c r="C42" s="174"/>
      <c r="D42" s="174"/>
      <c r="E42" s="181"/>
      <c r="F42" s="198"/>
      <c r="G42" s="182"/>
      <c r="H42" s="197" t="s">
        <v>811</v>
      </c>
      <c r="I42" s="207"/>
      <c r="J42" s="207" t="s">
        <v>811</v>
      </c>
      <c r="K42" s="208"/>
      <c r="L42" s="209">
        <v>1</v>
      </c>
      <c r="M42" s="210"/>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63"/>
      <c r="EL42" s="163"/>
      <c r="EM42" s="163"/>
      <c r="EN42" s="163"/>
      <c r="EO42" s="163"/>
      <c r="EP42" s="163"/>
      <c r="EQ42" s="163"/>
      <c r="ER42" s="163"/>
      <c r="ES42" s="163"/>
      <c r="ET42" s="163"/>
      <c r="EU42" s="163"/>
      <c r="EV42" s="163"/>
      <c r="EW42" s="163"/>
      <c r="EX42" s="163"/>
      <c r="EY42" s="163"/>
      <c r="EZ42" s="163"/>
      <c r="FA42" s="163"/>
      <c r="FB42" s="163"/>
      <c r="FC42" s="163"/>
      <c r="FD42" s="163"/>
      <c r="FE42" s="163"/>
      <c r="FF42" s="163"/>
      <c r="FG42" s="163"/>
      <c r="FH42" s="163"/>
      <c r="FI42" s="163"/>
      <c r="FJ42" s="163"/>
      <c r="FK42" s="163"/>
      <c r="FL42" s="163"/>
      <c r="FM42" s="163"/>
      <c r="FN42" s="163"/>
      <c r="FO42" s="163"/>
      <c r="FP42" s="163"/>
      <c r="FQ42" s="163"/>
      <c r="FR42" s="163"/>
      <c r="FS42" s="163"/>
      <c r="FT42" s="163"/>
      <c r="FU42" s="163"/>
      <c r="FV42" s="163"/>
      <c r="FW42" s="163"/>
      <c r="FX42" s="163"/>
      <c r="FY42" s="163"/>
      <c r="FZ42" s="163"/>
      <c r="GA42" s="163"/>
      <c r="GB42" s="163"/>
      <c r="GC42" s="163"/>
      <c r="GD42" s="163"/>
      <c r="GE42" s="163"/>
      <c r="GF42" s="163"/>
      <c r="GG42" s="163"/>
      <c r="GH42" s="163"/>
      <c r="GI42" s="163"/>
      <c r="GJ42" s="163"/>
      <c r="GK42" s="163"/>
      <c r="GL42" s="163"/>
      <c r="GM42" s="163"/>
      <c r="GN42" s="163"/>
      <c r="GO42" s="163"/>
      <c r="GP42" s="163"/>
      <c r="GQ42" s="163"/>
      <c r="GR42" s="163"/>
      <c r="GS42" s="163"/>
      <c r="GT42" s="163"/>
      <c r="GU42" s="163"/>
      <c r="GV42" s="163"/>
      <c r="GW42" s="163"/>
      <c r="GX42" s="163"/>
      <c r="GY42" s="163"/>
      <c r="GZ42" s="163"/>
      <c r="HA42" s="163"/>
      <c r="HB42" s="163"/>
      <c r="HC42" s="163"/>
      <c r="HD42" s="163"/>
      <c r="HE42" s="163"/>
      <c r="HF42" s="163"/>
      <c r="HG42" s="163"/>
      <c r="HH42" s="163"/>
      <c r="HI42" s="163"/>
      <c r="HJ42" s="163"/>
      <c r="HK42" s="163"/>
      <c r="HL42" s="163"/>
      <c r="HM42" s="163"/>
      <c r="HN42" s="163"/>
      <c r="HO42" s="163"/>
      <c r="HP42" s="163"/>
      <c r="HQ42" s="163"/>
      <c r="HR42" s="163"/>
      <c r="HS42" s="163"/>
      <c r="HT42" s="163"/>
      <c r="HU42" s="163"/>
      <c r="HV42" s="163"/>
      <c r="HW42" s="163"/>
      <c r="HX42" s="163"/>
      <c r="HY42" s="163"/>
      <c r="HZ42" s="163"/>
      <c r="IA42" s="163"/>
      <c r="IB42" s="163"/>
      <c r="IC42" s="163"/>
      <c r="ID42" s="163"/>
      <c r="IE42" s="163"/>
      <c r="IF42" s="163"/>
      <c r="IG42" s="163"/>
      <c r="IH42" s="163"/>
      <c r="II42" s="163"/>
      <c r="IJ42" s="163"/>
      <c r="IK42" s="163"/>
      <c r="IL42" s="163"/>
      <c r="IM42" s="163"/>
      <c r="IN42" s="163"/>
      <c r="IO42" s="163"/>
      <c r="IP42" s="163"/>
      <c r="IQ42" s="163"/>
      <c r="IR42" s="163"/>
      <c r="IS42" s="163"/>
      <c r="IT42" s="163"/>
      <c r="IU42" s="163"/>
      <c r="IV42" s="163"/>
    </row>
    <row r="43" s="215" customFormat="1" ht="23.25" customHeight="1" spans="1:256">
      <c r="A43" s="193"/>
      <c r="B43" s="195"/>
      <c r="C43" s="174"/>
      <c r="D43" s="174"/>
      <c r="E43" s="176" t="s">
        <v>654</v>
      </c>
      <c r="F43" s="196"/>
      <c r="G43" s="177"/>
      <c r="H43" s="197" t="s">
        <v>812</v>
      </c>
      <c r="I43" s="207"/>
      <c r="J43" s="207" t="s">
        <v>812</v>
      </c>
      <c r="K43" s="208"/>
      <c r="L43" s="209">
        <v>1</v>
      </c>
      <c r="M43" s="210"/>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c r="FP43" s="163"/>
      <c r="FQ43" s="163"/>
      <c r="FR43" s="163"/>
      <c r="FS43" s="163"/>
      <c r="FT43" s="163"/>
      <c r="FU43" s="163"/>
      <c r="FV43" s="163"/>
      <c r="FW43" s="163"/>
      <c r="FX43" s="163"/>
      <c r="FY43" s="163"/>
      <c r="FZ43" s="163"/>
      <c r="GA43" s="163"/>
      <c r="GB43" s="163"/>
      <c r="GC43" s="163"/>
      <c r="GD43" s="163"/>
      <c r="GE43" s="163"/>
      <c r="GF43" s="163"/>
      <c r="GG43" s="163"/>
      <c r="GH43" s="163"/>
      <c r="GI43" s="163"/>
      <c r="GJ43" s="163"/>
      <c r="GK43" s="163"/>
      <c r="GL43" s="163"/>
      <c r="GM43" s="163"/>
      <c r="GN43" s="163"/>
      <c r="GO43" s="163"/>
      <c r="GP43" s="163"/>
      <c r="GQ43" s="163"/>
      <c r="GR43" s="163"/>
      <c r="GS43" s="163"/>
      <c r="GT43" s="163"/>
      <c r="GU43" s="163"/>
      <c r="GV43" s="163"/>
      <c r="GW43" s="163"/>
      <c r="GX43" s="163"/>
      <c r="GY43" s="163"/>
      <c r="GZ43" s="163"/>
      <c r="HA43" s="163"/>
      <c r="HB43" s="163"/>
      <c r="HC43" s="163"/>
      <c r="HD43" s="163"/>
      <c r="HE43" s="163"/>
      <c r="HF43" s="163"/>
      <c r="HG43" s="163"/>
      <c r="HH43" s="163"/>
      <c r="HI43" s="163"/>
      <c r="HJ43" s="163"/>
      <c r="HK43" s="163"/>
      <c r="HL43" s="163"/>
      <c r="HM43" s="163"/>
      <c r="HN43" s="163"/>
      <c r="HO43" s="163"/>
      <c r="HP43" s="163"/>
      <c r="HQ43" s="163"/>
      <c r="HR43" s="163"/>
      <c r="HS43" s="163"/>
      <c r="HT43" s="163"/>
      <c r="HU43" s="163"/>
      <c r="HV43" s="163"/>
      <c r="HW43" s="163"/>
      <c r="HX43" s="163"/>
      <c r="HY43" s="163"/>
      <c r="HZ43" s="163"/>
      <c r="IA43" s="163"/>
      <c r="IB43" s="163"/>
      <c r="IC43" s="163"/>
      <c r="ID43" s="163"/>
      <c r="IE43" s="163"/>
      <c r="IF43" s="163"/>
      <c r="IG43" s="163"/>
      <c r="IH43" s="163"/>
      <c r="II43" s="163"/>
      <c r="IJ43" s="163"/>
      <c r="IK43" s="163"/>
      <c r="IL43" s="163"/>
      <c r="IM43" s="163"/>
      <c r="IN43" s="163"/>
      <c r="IO43" s="163"/>
      <c r="IP43" s="163"/>
      <c r="IQ43" s="163"/>
      <c r="IR43" s="163"/>
      <c r="IS43" s="163"/>
      <c r="IT43" s="163"/>
      <c r="IU43" s="163"/>
      <c r="IV43" s="163"/>
    </row>
    <row r="44" s="215" customFormat="1" ht="23.25" customHeight="1" spans="1:256">
      <c r="A44" s="193"/>
      <c r="B44" s="195"/>
      <c r="C44" s="174"/>
      <c r="D44" s="174"/>
      <c r="E44" s="181"/>
      <c r="F44" s="198"/>
      <c r="G44" s="182"/>
      <c r="H44" s="197" t="s">
        <v>813</v>
      </c>
      <c r="I44" s="207"/>
      <c r="J44" s="207" t="s">
        <v>813</v>
      </c>
      <c r="K44" s="208"/>
      <c r="L44" s="197" t="s">
        <v>814</v>
      </c>
      <c r="M44" s="208"/>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DX44" s="163"/>
      <c r="DY44" s="163"/>
      <c r="DZ44" s="163"/>
      <c r="EA44" s="163"/>
      <c r="EB44" s="163"/>
      <c r="EC44" s="163"/>
      <c r="ED44" s="163"/>
      <c r="EE44" s="163"/>
      <c r="EF44" s="163"/>
      <c r="EG44" s="163"/>
      <c r="EH44" s="163"/>
      <c r="EI44" s="163"/>
      <c r="EJ44" s="163"/>
      <c r="EK44" s="163"/>
      <c r="EL44" s="163"/>
      <c r="EM44" s="163"/>
      <c r="EN44" s="163"/>
      <c r="EO44" s="163"/>
      <c r="EP44" s="163"/>
      <c r="EQ44" s="163"/>
      <c r="ER44" s="163"/>
      <c r="ES44" s="163"/>
      <c r="ET44" s="163"/>
      <c r="EU44" s="163"/>
      <c r="EV44" s="163"/>
      <c r="EW44" s="163"/>
      <c r="EX44" s="163"/>
      <c r="EY44" s="163"/>
      <c r="EZ44" s="163"/>
      <c r="FA44" s="163"/>
      <c r="FB44" s="163"/>
      <c r="FC44" s="163"/>
      <c r="FD44" s="163"/>
      <c r="FE44" s="163"/>
      <c r="FF44" s="163"/>
      <c r="FG44" s="163"/>
      <c r="FH44" s="163"/>
      <c r="FI44" s="163"/>
      <c r="FJ44" s="163"/>
      <c r="FK44" s="163"/>
      <c r="FL44" s="163"/>
      <c r="FM44" s="163"/>
      <c r="FN44" s="163"/>
      <c r="FO44" s="163"/>
      <c r="FP44" s="163"/>
      <c r="FQ44" s="163"/>
      <c r="FR44" s="163"/>
      <c r="FS44" s="163"/>
      <c r="FT44" s="163"/>
      <c r="FU44" s="163"/>
      <c r="FV44" s="163"/>
      <c r="FW44" s="163"/>
      <c r="FX44" s="163"/>
      <c r="FY44" s="163"/>
      <c r="FZ44" s="163"/>
      <c r="GA44" s="163"/>
      <c r="GB44" s="163"/>
      <c r="GC44" s="163"/>
      <c r="GD44" s="163"/>
      <c r="GE44" s="163"/>
      <c r="GF44" s="163"/>
      <c r="GG44" s="163"/>
      <c r="GH44" s="163"/>
      <c r="GI44" s="163"/>
      <c r="GJ44" s="163"/>
      <c r="GK44" s="163"/>
      <c r="GL44" s="163"/>
      <c r="GM44" s="163"/>
      <c r="GN44" s="163"/>
      <c r="GO44" s="163"/>
      <c r="GP44" s="163"/>
      <c r="GQ44" s="163"/>
      <c r="GR44" s="163"/>
      <c r="GS44" s="163"/>
      <c r="GT44" s="163"/>
      <c r="GU44" s="163"/>
      <c r="GV44" s="163"/>
      <c r="GW44" s="163"/>
      <c r="GX44" s="163"/>
      <c r="GY44" s="163"/>
      <c r="GZ44" s="163"/>
      <c r="HA44" s="163"/>
      <c r="HB44" s="163"/>
      <c r="HC44" s="163"/>
      <c r="HD44" s="163"/>
      <c r="HE44" s="163"/>
      <c r="HF44" s="163"/>
      <c r="HG44" s="163"/>
      <c r="HH44" s="163"/>
      <c r="HI44" s="163"/>
      <c r="HJ44" s="163"/>
      <c r="HK44" s="163"/>
      <c r="HL44" s="163"/>
      <c r="HM44" s="163"/>
      <c r="HN44" s="163"/>
      <c r="HO44" s="163"/>
      <c r="HP44" s="163"/>
      <c r="HQ44" s="163"/>
      <c r="HR44" s="163"/>
      <c r="HS44" s="163"/>
      <c r="HT44" s="163"/>
      <c r="HU44" s="163"/>
      <c r="HV44" s="163"/>
      <c r="HW44" s="163"/>
      <c r="HX44" s="163"/>
      <c r="HY44" s="163"/>
      <c r="HZ44" s="163"/>
      <c r="IA44" s="163"/>
      <c r="IB44" s="163"/>
      <c r="IC44" s="163"/>
      <c r="ID44" s="163"/>
      <c r="IE44" s="163"/>
      <c r="IF44" s="163"/>
      <c r="IG44" s="163"/>
      <c r="IH44" s="163"/>
      <c r="II44" s="163"/>
      <c r="IJ44" s="163"/>
      <c r="IK44" s="163"/>
      <c r="IL44" s="163"/>
      <c r="IM44" s="163"/>
      <c r="IN44" s="163"/>
      <c r="IO44" s="163"/>
      <c r="IP44" s="163"/>
      <c r="IQ44" s="163"/>
      <c r="IR44" s="163"/>
      <c r="IS44" s="163"/>
      <c r="IT44" s="163"/>
      <c r="IU44" s="163"/>
      <c r="IV44" s="163"/>
    </row>
    <row r="45" ht="23.25" customHeight="1" spans="1:256">
      <c r="A45" s="193"/>
      <c r="B45" s="195"/>
      <c r="C45" s="174" t="s">
        <v>641</v>
      </c>
      <c r="D45" s="174"/>
      <c r="E45" s="174" t="s">
        <v>642</v>
      </c>
      <c r="F45" s="174"/>
      <c r="G45" s="174"/>
      <c r="H45" s="174" t="s">
        <v>643</v>
      </c>
      <c r="I45" s="174"/>
      <c r="J45" s="174"/>
      <c r="K45" s="174"/>
      <c r="L45" s="174" t="s">
        <v>644</v>
      </c>
      <c r="M45" s="174"/>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163"/>
      <c r="GB45" s="163"/>
      <c r="GC45" s="163"/>
      <c r="GD45" s="163"/>
      <c r="GE45" s="163"/>
      <c r="GF45" s="163"/>
      <c r="GG45" s="163"/>
      <c r="GH45" s="163"/>
      <c r="GI45" s="163"/>
      <c r="GJ45" s="163"/>
      <c r="GK45" s="163"/>
      <c r="GL45" s="163"/>
      <c r="GM45" s="163"/>
      <c r="GN45" s="163"/>
      <c r="GO45" s="163"/>
      <c r="GP45" s="163"/>
      <c r="GQ45" s="163"/>
      <c r="GR45" s="163"/>
      <c r="GS45" s="163"/>
      <c r="GT45" s="163"/>
      <c r="GU45" s="163"/>
      <c r="GV45" s="163"/>
      <c r="GW45" s="163"/>
      <c r="GX45" s="163"/>
      <c r="GY45" s="163"/>
      <c r="GZ45" s="163"/>
      <c r="HA45" s="163"/>
      <c r="HB45" s="163"/>
      <c r="HC45" s="163"/>
      <c r="HD45" s="163"/>
      <c r="HE45" s="163"/>
      <c r="HF45" s="163"/>
      <c r="HG45" s="163"/>
      <c r="HH45" s="163"/>
      <c r="HI45" s="163"/>
      <c r="HJ45" s="163"/>
      <c r="HK45" s="163"/>
      <c r="HL45" s="163"/>
      <c r="HM45" s="163"/>
      <c r="HN45" s="163"/>
      <c r="HO45" s="163"/>
      <c r="HP45" s="163"/>
      <c r="HQ45" s="163"/>
      <c r="HR45" s="163"/>
      <c r="HS45" s="163"/>
      <c r="HT45" s="163"/>
      <c r="HU45" s="163"/>
      <c r="HV45" s="163"/>
      <c r="HW45" s="163"/>
      <c r="HX45" s="163"/>
      <c r="HY45" s="163"/>
      <c r="HZ45" s="163"/>
      <c r="IA45" s="163"/>
      <c r="IB45" s="163"/>
      <c r="IC45" s="163"/>
      <c r="ID45" s="163"/>
      <c r="IE45" s="163"/>
      <c r="IF45" s="163"/>
      <c r="IG45" s="163"/>
      <c r="IH45" s="163"/>
      <c r="II45" s="163"/>
      <c r="IJ45" s="163"/>
      <c r="IK45" s="163"/>
      <c r="IL45" s="163"/>
      <c r="IM45" s="163"/>
      <c r="IN45" s="163"/>
      <c r="IO45" s="163"/>
      <c r="IP45" s="163"/>
      <c r="IQ45" s="163"/>
      <c r="IR45" s="163"/>
      <c r="IS45" s="163"/>
      <c r="IT45" s="163"/>
      <c r="IU45" s="163"/>
      <c r="IV45" s="163"/>
    </row>
    <row r="46" s="214" customFormat="1" ht="23.25" customHeight="1" spans="1:256">
      <c r="A46" s="193"/>
      <c r="B46" s="195"/>
      <c r="C46" s="174" t="s">
        <v>726</v>
      </c>
      <c r="D46" s="174"/>
      <c r="E46" s="176" t="s">
        <v>658</v>
      </c>
      <c r="F46" s="196"/>
      <c r="G46" s="177"/>
      <c r="H46" s="197" t="s">
        <v>815</v>
      </c>
      <c r="I46" s="207"/>
      <c r="J46" s="207"/>
      <c r="K46" s="208"/>
      <c r="L46" s="211" t="s">
        <v>814</v>
      </c>
      <c r="M46" s="212"/>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163"/>
      <c r="GF46" s="163"/>
      <c r="GG46" s="163"/>
      <c r="GH46" s="163"/>
      <c r="GI46" s="163"/>
      <c r="GJ46" s="163"/>
      <c r="GK46" s="163"/>
      <c r="GL46" s="163"/>
      <c r="GM46" s="163"/>
      <c r="GN46" s="163"/>
      <c r="GO46" s="163"/>
      <c r="GP46" s="163"/>
      <c r="GQ46" s="163"/>
      <c r="GR46" s="163"/>
      <c r="GS46" s="163"/>
      <c r="GT46" s="163"/>
      <c r="GU46" s="163"/>
      <c r="GV46" s="163"/>
      <c r="GW46" s="163"/>
      <c r="GX46" s="163"/>
      <c r="GY46" s="163"/>
      <c r="GZ46" s="163"/>
      <c r="HA46" s="163"/>
      <c r="HB46" s="163"/>
      <c r="HC46" s="163"/>
      <c r="HD46" s="163"/>
      <c r="HE46" s="163"/>
      <c r="HF46" s="163"/>
      <c r="HG46" s="163"/>
      <c r="HH46" s="163"/>
      <c r="HI46" s="163"/>
      <c r="HJ46" s="163"/>
      <c r="HK46" s="163"/>
      <c r="HL46" s="163"/>
      <c r="HM46" s="163"/>
      <c r="HN46" s="163"/>
      <c r="HO46" s="163"/>
      <c r="HP46" s="163"/>
      <c r="HQ46" s="163"/>
      <c r="HR46" s="163"/>
      <c r="HS46" s="163"/>
      <c r="HT46" s="163"/>
      <c r="HU46" s="163"/>
      <c r="HV46" s="163"/>
      <c r="HW46" s="163"/>
      <c r="HX46" s="163"/>
      <c r="HY46" s="163"/>
      <c r="HZ46" s="163"/>
      <c r="IA46" s="163"/>
      <c r="IB46" s="163"/>
      <c r="IC46" s="163"/>
      <c r="ID46" s="163"/>
      <c r="IE46" s="163"/>
      <c r="IF46" s="163"/>
      <c r="IG46" s="163"/>
      <c r="IH46" s="163"/>
      <c r="II46" s="163"/>
      <c r="IJ46" s="163"/>
      <c r="IK46" s="163"/>
      <c r="IL46" s="163"/>
      <c r="IM46" s="163"/>
      <c r="IN46" s="163"/>
      <c r="IO46" s="163"/>
      <c r="IP46" s="163"/>
      <c r="IQ46" s="163"/>
      <c r="IR46" s="163"/>
      <c r="IS46" s="163"/>
      <c r="IT46" s="163"/>
      <c r="IU46" s="163"/>
      <c r="IV46" s="163"/>
    </row>
    <row r="47" ht="23.25" customHeight="1" spans="1:256">
      <c r="A47" s="193"/>
      <c r="B47" s="195"/>
      <c r="C47" s="174"/>
      <c r="D47" s="174"/>
      <c r="E47" s="181"/>
      <c r="F47" s="198"/>
      <c r="G47" s="182"/>
      <c r="H47" s="197" t="s">
        <v>816</v>
      </c>
      <c r="I47" s="207"/>
      <c r="J47" s="207" t="s">
        <v>816</v>
      </c>
      <c r="K47" s="208"/>
      <c r="L47" s="211"/>
      <c r="M47" s="212"/>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c r="EP47" s="163"/>
      <c r="EQ47" s="163"/>
      <c r="ER47" s="163"/>
      <c r="ES47" s="163"/>
      <c r="ET47" s="163"/>
      <c r="EU47" s="163"/>
      <c r="EV47" s="163"/>
      <c r="EW47" s="163"/>
      <c r="EX47" s="163"/>
      <c r="EY47" s="163"/>
      <c r="EZ47" s="163"/>
      <c r="FA47" s="163"/>
      <c r="FB47" s="163"/>
      <c r="FC47" s="163"/>
      <c r="FD47" s="163"/>
      <c r="FE47" s="163"/>
      <c r="FF47" s="163"/>
      <c r="FG47" s="163"/>
      <c r="FH47" s="163"/>
      <c r="FI47" s="163"/>
      <c r="FJ47" s="163"/>
      <c r="FK47" s="163"/>
      <c r="FL47" s="163"/>
      <c r="FM47" s="163"/>
      <c r="FN47" s="163"/>
      <c r="FO47" s="163"/>
      <c r="FP47" s="163"/>
      <c r="FQ47" s="163"/>
      <c r="FR47" s="163"/>
      <c r="FS47" s="163"/>
      <c r="FT47" s="163"/>
      <c r="FU47" s="163"/>
      <c r="FV47" s="163"/>
      <c r="FW47" s="163"/>
      <c r="FX47" s="163"/>
      <c r="FY47" s="163"/>
      <c r="FZ47" s="163"/>
      <c r="GA47" s="163"/>
      <c r="GB47" s="163"/>
      <c r="GC47" s="163"/>
      <c r="GD47" s="163"/>
      <c r="GE47" s="163"/>
      <c r="GF47" s="163"/>
      <c r="GG47" s="163"/>
      <c r="GH47" s="163"/>
      <c r="GI47" s="163"/>
      <c r="GJ47" s="163"/>
      <c r="GK47" s="163"/>
      <c r="GL47" s="163"/>
      <c r="GM47" s="163"/>
      <c r="GN47" s="163"/>
      <c r="GO47" s="163"/>
      <c r="GP47" s="163"/>
      <c r="GQ47" s="163"/>
      <c r="GR47" s="163"/>
      <c r="GS47" s="163"/>
      <c r="GT47" s="163"/>
      <c r="GU47" s="163"/>
      <c r="GV47" s="163"/>
      <c r="GW47" s="163"/>
      <c r="GX47" s="163"/>
      <c r="GY47" s="163"/>
      <c r="GZ47" s="163"/>
      <c r="HA47" s="163"/>
      <c r="HB47" s="163"/>
      <c r="HC47" s="163"/>
      <c r="HD47" s="163"/>
      <c r="HE47" s="163"/>
      <c r="HF47" s="163"/>
      <c r="HG47" s="163"/>
      <c r="HH47" s="163"/>
      <c r="HI47" s="163"/>
      <c r="HJ47" s="163"/>
      <c r="HK47" s="163"/>
      <c r="HL47" s="163"/>
      <c r="HM47" s="163"/>
      <c r="HN47" s="163"/>
      <c r="HO47" s="163"/>
      <c r="HP47" s="163"/>
      <c r="HQ47" s="163"/>
      <c r="HR47" s="163"/>
      <c r="HS47" s="163"/>
      <c r="HT47" s="163"/>
      <c r="HU47" s="163"/>
      <c r="HV47" s="163"/>
      <c r="HW47" s="163"/>
      <c r="HX47" s="163"/>
      <c r="HY47" s="163"/>
      <c r="HZ47" s="163"/>
      <c r="IA47" s="163"/>
      <c r="IB47" s="163"/>
      <c r="IC47" s="163"/>
      <c r="ID47" s="163"/>
      <c r="IE47" s="163"/>
      <c r="IF47" s="163"/>
      <c r="IG47" s="163"/>
      <c r="IH47" s="163"/>
      <c r="II47" s="163"/>
      <c r="IJ47" s="163"/>
      <c r="IK47" s="163"/>
      <c r="IL47" s="163"/>
      <c r="IM47" s="163"/>
      <c r="IN47" s="163"/>
      <c r="IO47" s="163"/>
      <c r="IP47" s="163"/>
      <c r="IQ47" s="163"/>
      <c r="IR47" s="163"/>
      <c r="IS47" s="163"/>
      <c r="IT47" s="163"/>
      <c r="IU47" s="163"/>
      <c r="IV47" s="163"/>
    </row>
    <row r="48" ht="23.25" customHeight="1" spans="1:256">
      <c r="A48" s="193"/>
      <c r="B48" s="195"/>
      <c r="C48" s="174"/>
      <c r="D48" s="174"/>
      <c r="E48" s="176" t="s">
        <v>660</v>
      </c>
      <c r="F48" s="196"/>
      <c r="G48" s="177"/>
      <c r="H48" s="197" t="s">
        <v>819</v>
      </c>
      <c r="I48" s="207"/>
      <c r="J48" s="207" t="s">
        <v>819</v>
      </c>
      <c r="K48" s="208"/>
      <c r="L48" s="211">
        <v>1</v>
      </c>
      <c r="M48" s="212"/>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c r="EN48" s="163"/>
      <c r="EO48" s="163"/>
      <c r="EP48" s="163"/>
      <c r="EQ48" s="163"/>
      <c r="ER48" s="163"/>
      <c r="ES48" s="163"/>
      <c r="ET48" s="163"/>
      <c r="EU48" s="163"/>
      <c r="EV48" s="163"/>
      <c r="EW48" s="163"/>
      <c r="EX48" s="163"/>
      <c r="EY48" s="163"/>
      <c r="EZ48" s="163"/>
      <c r="FA48" s="163"/>
      <c r="FB48" s="163"/>
      <c r="FC48" s="163"/>
      <c r="FD48" s="163"/>
      <c r="FE48" s="163"/>
      <c r="FF48" s="163"/>
      <c r="FG48" s="163"/>
      <c r="FH48" s="163"/>
      <c r="FI48" s="163"/>
      <c r="FJ48" s="163"/>
      <c r="FK48" s="163"/>
      <c r="FL48" s="163"/>
      <c r="FM48" s="163"/>
      <c r="FN48" s="163"/>
      <c r="FO48" s="163"/>
      <c r="FP48" s="163"/>
      <c r="FQ48" s="163"/>
      <c r="FR48" s="163"/>
      <c r="FS48" s="163"/>
      <c r="FT48" s="163"/>
      <c r="FU48" s="163"/>
      <c r="FV48" s="163"/>
      <c r="FW48" s="163"/>
      <c r="FX48" s="163"/>
      <c r="FY48" s="163"/>
      <c r="FZ48" s="163"/>
      <c r="GA48" s="163"/>
      <c r="GB48" s="163"/>
      <c r="GC48" s="163"/>
      <c r="GD48" s="163"/>
      <c r="GE48" s="163"/>
      <c r="GF48" s="163"/>
      <c r="GG48" s="163"/>
      <c r="GH48" s="163"/>
      <c r="GI48" s="163"/>
      <c r="GJ48" s="163"/>
      <c r="GK48" s="163"/>
      <c r="GL48" s="163"/>
      <c r="GM48" s="163"/>
      <c r="GN48" s="163"/>
      <c r="GO48" s="163"/>
      <c r="GP48" s="163"/>
      <c r="GQ48" s="163"/>
      <c r="GR48" s="163"/>
      <c r="GS48" s="163"/>
      <c r="GT48" s="163"/>
      <c r="GU48" s="163"/>
      <c r="GV48" s="163"/>
      <c r="GW48" s="163"/>
      <c r="GX48" s="163"/>
      <c r="GY48" s="163"/>
      <c r="GZ48" s="163"/>
      <c r="HA48" s="163"/>
      <c r="HB48" s="163"/>
      <c r="HC48" s="163"/>
      <c r="HD48" s="163"/>
      <c r="HE48" s="163"/>
      <c r="HF48" s="163"/>
      <c r="HG48" s="163"/>
      <c r="HH48" s="163"/>
      <c r="HI48" s="163"/>
      <c r="HJ48" s="163"/>
      <c r="HK48" s="163"/>
      <c r="HL48" s="163"/>
      <c r="HM48" s="163"/>
      <c r="HN48" s="163"/>
      <c r="HO48" s="163"/>
      <c r="HP48" s="163"/>
      <c r="HQ48" s="163"/>
      <c r="HR48" s="163"/>
      <c r="HS48" s="163"/>
      <c r="HT48" s="163"/>
      <c r="HU48" s="163"/>
      <c r="HV48" s="163"/>
      <c r="HW48" s="163"/>
      <c r="HX48" s="163"/>
      <c r="HY48" s="163"/>
      <c r="HZ48" s="163"/>
      <c r="IA48" s="163"/>
      <c r="IB48" s="163"/>
      <c r="IC48" s="163"/>
      <c r="ID48" s="163"/>
      <c r="IE48" s="163"/>
      <c r="IF48" s="163"/>
      <c r="IG48" s="163"/>
      <c r="IH48" s="163"/>
      <c r="II48" s="163"/>
      <c r="IJ48" s="163"/>
      <c r="IK48" s="163"/>
      <c r="IL48" s="163"/>
      <c r="IM48" s="163"/>
      <c r="IN48" s="163"/>
      <c r="IO48" s="163"/>
      <c r="IP48" s="163"/>
      <c r="IQ48" s="163"/>
      <c r="IR48" s="163"/>
      <c r="IS48" s="163"/>
      <c r="IT48" s="163"/>
      <c r="IU48" s="163"/>
      <c r="IV48" s="163"/>
    </row>
    <row r="49" ht="23.25" customHeight="1" spans="1:256">
      <c r="A49" s="193"/>
      <c r="B49" s="195"/>
      <c r="C49" s="174"/>
      <c r="D49" s="174"/>
      <c r="E49" s="181"/>
      <c r="F49" s="198"/>
      <c r="G49" s="182"/>
      <c r="H49" s="197" t="s">
        <v>821</v>
      </c>
      <c r="I49" s="207"/>
      <c r="J49" s="207" t="s">
        <v>821</v>
      </c>
      <c r="K49" s="208"/>
      <c r="L49" s="211">
        <v>1</v>
      </c>
      <c r="M49" s="212"/>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c r="FP49" s="163"/>
      <c r="FQ49" s="163"/>
      <c r="FR49" s="163"/>
      <c r="FS49" s="163"/>
      <c r="FT49" s="163"/>
      <c r="FU49" s="163"/>
      <c r="FV49" s="163"/>
      <c r="FW49" s="163"/>
      <c r="FX49" s="163"/>
      <c r="FY49" s="163"/>
      <c r="FZ49" s="163"/>
      <c r="GA49" s="163"/>
      <c r="GB49" s="163"/>
      <c r="GC49" s="163"/>
      <c r="GD49" s="163"/>
      <c r="GE49" s="163"/>
      <c r="GF49" s="163"/>
      <c r="GG49" s="163"/>
      <c r="GH49" s="163"/>
      <c r="GI49" s="163"/>
      <c r="GJ49" s="163"/>
      <c r="GK49" s="163"/>
      <c r="GL49" s="163"/>
      <c r="GM49" s="163"/>
      <c r="GN49" s="163"/>
      <c r="GO49" s="163"/>
      <c r="GP49" s="163"/>
      <c r="GQ49" s="163"/>
      <c r="GR49" s="163"/>
      <c r="GS49" s="163"/>
      <c r="GT49" s="163"/>
      <c r="GU49" s="163"/>
      <c r="GV49" s="163"/>
      <c r="GW49" s="163"/>
      <c r="GX49" s="163"/>
      <c r="GY49" s="163"/>
      <c r="GZ49" s="163"/>
      <c r="HA49" s="163"/>
      <c r="HB49" s="163"/>
      <c r="HC49" s="163"/>
      <c r="HD49" s="163"/>
      <c r="HE49" s="163"/>
      <c r="HF49" s="163"/>
      <c r="HG49" s="163"/>
      <c r="HH49" s="163"/>
      <c r="HI49" s="163"/>
      <c r="HJ49" s="163"/>
      <c r="HK49" s="163"/>
      <c r="HL49" s="163"/>
      <c r="HM49" s="163"/>
      <c r="HN49" s="163"/>
      <c r="HO49" s="163"/>
      <c r="HP49" s="163"/>
      <c r="HQ49" s="163"/>
      <c r="HR49" s="163"/>
      <c r="HS49" s="163"/>
      <c r="HT49" s="163"/>
      <c r="HU49" s="163"/>
      <c r="HV49" s="163"/>
      <c r="HW49" s="163"/>
      <c r="HX49" s="163"/>
      <c r="HY49" s="163"/>
      <c r="HZ49" s="163"/>
      <c r="IA49" s="163"/>
      <c r="IB49" s="163"/>
      <c r="IC49" s="163"/>
      <c r="ID49" s="163"/>
      <c r="IE49" s="163"/>
      <c r="IF49" s="163"/>
      <c r="IG49" s="163"/>
      <c r="IH49" s="163"/>
      <c r="II49" s="163"/>
      <c r="IJ49" s="163"/>
      <c r="IK49" s="163"/>
      <c r="IL49" s="163"/>
      <c r="IM49" s="163"/>
      <c r="IN49" s="163"/>
      <c r="IO49" s="163"/>
      <c r="IP49" s="163"/>
      <c r="IQ49" s="163"/>
      <c r="IR49" s="163"/>
      <c r="IS49" s="163"/>
      <c r="IT49" s="163"/>
      <c r="IU49" s="163"/>
      <c r="IV49" s="163"/>
    </row>
    <row r="50" ht="23.25" customHeight="1" spans="1:256">
      <c r="A50" s="193"/>
      <c r="B50" s="195"/>
      <c r="C50" s="174"/>
      <c r="D50" s="174"/>
      <c r="E50" s="176" t="s">
        <v>663</v>
      </c>
      <c r="F50" s="196"/>
      <c r="G50" s="177"/>
      <c r="H50" s="197" t="s">
        <v>822</v>
      </c>
      <c r="I50" s="207"/>
      <c r="J50" s="207" t="s">
        <v>822</v>
      </c>
      <c r="K50" s="208"/>
      <c r="L50" s="211" t="s">
        <v>823</v>
      </c>
      <c r="M50" s="212"/>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163"/>
      <c r="GF50" s="163"/>
      <c r="GG50" s="163"/>
      <c r="GH50" s="163"/>
      <c r="GI50" s="163"/>
      <c r="GJ50" s="163"/>
      <c r="GK50" s="163"/>
      <c r="GL50" s="163"/>
      <c r="GM50" s="163"/>
      <c r="GN50" s="163"/>
      <c r="GO50" s="163"/>
      <c r="GP50" s="163"/>
      <c r="GQ50" s="163"/>
      <c r="GR50" s="163"/>
      <c r="GS50" s="163"/>
      <c r="GT50" s="163"/>
      <c r="GU50" s="163"/>
      <c r="GV50" s="163"/>
      <c r="GW50" s="163"/>
      <c r="GX50" s="163"/>
      <c r="GY50" s="163"/>
      <c r="GZ50" s="163"/>
      <c r="HA50" s="163"/>
      <c r="HB50" s="163"/>
      <c r="HC50" s="163"/>
      <c r="HD50" s="163"/>
      <c r="HE50" s="163"/>
      <c r="HF50" s="163"/>
      <c r="HG50" s="163"/>
      <c r="HH50" s="163"/>
      <c r="HI50" s="163"/>
      <c r="HJ50" s="163"/>
      <c r="HK50" s="163"/>
      <c r="HL50" s="163"/>
      <c r="HM50" s="163"/>
      <c r="HN50" s="163"/>
      <c r="HO50" s="163"/>
      <c r="HP50" s="163"/>
      <c r="HQ50" s="163"/>
      <c r="HR50" s="163"/>
      <c r="HS50" s="163"/>
      <c r="HT50" s="163"/>
      <c r="HU50" s="163"/>
      <c r="HV50" s="163"/>
      <c r="HW50" s="163"/>
      <c r="HX50" s="163"/>
      <c r="HY50" s="163"/>
      <c r="HZ50" s="163"/>
      <c r="IA50" s="163"/>
      <c r="IB50" s="163"/>
      <c r="IC50" s="163"/>
      <c r="ID50" s="163"/>
      <c r="IE50" s="163"/>
      <c r="IF50" s="163"/>
      <c r="IG50" s="163"/>
      <c r="IH50" s="163"/>
      <c r="II50" s="163"/>
      <c r="IJ50" s="163"/>
      <c r="IK50" s="163"/>
      <c r="IL50" s="163"/>
      <c r="IM50" s="163"/>
      <c r="IN50" s="163"/>
      <c r="IO50" s="163"/>
      <c r="IP50" s="163"/>
      <c r="IQ50" s="163"/>
      <c r="IR50" s="163"/>
      <c r="IS50" s="163"/>
      <c r="IT50" s="163"/>
      <c r="IU50" s="163"/>
      <c r="IV50" s="163"/>
    </row>
    <row r="51" ht="23.25" customHeight="1" spans="1:256">
      <c r="A51" s="193"/>
      <c r="B51" s="195"/>
      <c r="C51" s="174"/>
      <c r="D51" s="174"/>
      <c r="E51" s="181"/>
      <c r="F51" s="198"/>
      <c r="G51" s="182"/>
      <c r="H51" s="197" t="s">
        <v>824</v>
      </c>
      <c r="I51" s="207"/>
      <c r="J51" s="207" t="s">
        <v>824</v>
      </c>
      <c r="K51" s="208"/>
      <c r="L51" s="211" t="s">
        <v>662</v>
      </c>
      <c r="M51" s="212"/>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163"/>
      <c r="GF51" s="163"/>
      <c r="GG51" s="163"/>
      <c r="GH51" s="163"/>
      <c r="GI51" s="163"/>
      <c r="GJ51" s="163"/>
      <c r="GK51" s="163"/>
      <c r="GL51" s="163"/>
      <c r="GM51" s="163"/>
      <c r="GN51" s="163"/>
      <c r="GO51" s="163"/>
      <c r="GP51" s="163"/>
      <c r="GQ51" s="163"/>
      <c r="GR51" s="163"/>
      <c r="GS51" s="163"/>
      <c r="GT51" s="163"/>
      <c r="GU51" s="163"/>
      <c r="GV51" s="163"/>
      <c r="GW51" s="163"/>
      <c r="GX51" s="163"/>
      <c r="GY51" s="163"/>
      <c r="GZ51" s="163"/>
      <c r="HA51" s="163"/>
      <c r="HB51" s="163"/>
      <c r="HC51" s="163"/>
      <c r="HD51" s="163"/>
      <c r="HE51" s="163"/>
      <c r="HF51" s="163"/>
      <c r="HG51" s="163"/>
      <c r="HH51" s="163"/>
      <c r="HI51" s="163"/>
      <c r="HJ51" s="163"/>
      <c r="HK51" s="163"/>
      <c r="HL51" s="163"/>
      <c r="HM51" s="163"/>
      <c r="HN51" s="163"/>
      <c r="HO51" s="163"/>
      <c r="HP51" s="163"/>
      <c r="HQ51" s="163"/>
      <c r="HR51" s="163"/>
      <c r="HS51" s="163"/>
      <c r="HT51" s="163"/>
      <c r="HU51" s="163"/>
      <c r="HV51" s="163"/>
      <c r="HW51" s="163"/>
      <c r="HX51" s="163"/>
      <c r="HY51" s="163"/>
      <c r="HZ51" s="163"/>
      <c r="IA51" s="163"/>
      <c r="IB51" s="163"/>
      <c r="IC51" s="163"/>
      <c r="ID51" s="163"/>
      <c r="IE51" s="163"/>
      <c r="IF51" s="163"/>
      <c r="IG51" s="163"/>
      <c r="IH51" s="163"/>
      <c r="II51" s="163"/>
      <c r="IJ51" s="163"/>
      <c r="IK51" s="163"/>
      <c r="IL51" s="163"/>
      <c r="IM51" s="163"/>
      <c r="IN51" s="163"/>
      <c r="IO51" s="163"/>
      <c r="IP51" s="163"/>
      <c r="IQ51" s="163"/>
      <c r="IR51" s="163"/>
      <c r="IS51" s="163"/>
      <c r="IT51" s="163"/>
      <c r="IU51" s="163"/>
      <c r="IV51" s="163"/>
    </row>
    <row r="52" ht="23.25" customHeight="1" spans="1:256">
      <c r="A52" s="193"/>
      <c r="B52" s="195"/>
      <c r="C52" s="174"/>
      <c r="D52" s="174"/>
      <c r="E52" s="176" t="s">
        <v>665</v>
      </c>
      <c r="F52" s="196"/>
      <c r="G52" s="177"/>
      <c r="H52" s="197" t="s">
        <v>825</v>
      </c>
      <c r="I52" s="207"/>
      <c r="J52" s="207" t="s">
        <v>825</v>
      </c>
      <c r="K52" s="208"/>
      <c r="L52" s="211" t="s">
        <v>662</v>
      </c>
      <c r="M52" s="212"/>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163"/>
      <c r="GS52" s="163"/>
      <c r="GT52" s="163"/>
      <c r="GU52" s="163"/>
      <c r="GV52" s="163"/>
      <c r="GW52" s="163"/>
      <c r="GX52" s="163"/>
      <c r="GY52" s="163"/>
      <c r="GZ52" s="163"/>
      <c r="HA52" s="163"/>
      <c r="HB52" s="163"/>
      <c r="HC52" s="163"/>
      <c r="HD52" s="163"/>
      <c r="HE52" s="163"/>
      <c r="HF52" s="163"/>
      <c r="HG52" s="163"/>
      <c r="HH52" s="163"/>
      <c r="HI52" s="163"/>
      <c r="HJ52" s="163"/>
      <c r="HK52" s="163"/>
      <c r="HL52" s="163"/>
      <c r="HM52" s="163"/>
      <c r="HN52" s="163"/>
      <c r="HO52" s="163"/>
      <c r="HP52" s="163"/>
      <c r="HQ52" s="163"/>
      <c r="HR52" s="163"/>
      <c r="HS52" s="163"/>
      <c r="HT52" s="163"/>
      <c r="HU52" s="163"/>
      <c r="HV52" s="163"/>
      <c r="HW52" s="163"/>
      <c r="HX52" s="163"/>
      <c r="HY52" s="163"/>
      <c r="HZ52" s="163"/>
      <c r="IA52" s="163"/>
      <c r="IB52" s="163"/>
      <c r="IC52" s="163"/>
      <c r="ID52" s="163"/>
      <c r="IE52" s="163"/>
      <c r="IF52" s="163"/>
      <c r="IG52" s="163"/>
      <c r="IH52" s="163"/>
      <c r="II52" s="163"/>
      <c r="IJ52" s="163"/>
      <c r="IK52" s="163"/>
      <c r="IL52" s="163"/>
      <c r="IM52" s="163"/>
      <c r="IN52" s="163"/>
      <c r="IO52" s="163"/>
      <c r="IP52" s="163"/>
      <c r="IQ52" s="163"/>
      <c r="IR52" s="163"/>
      <c r="IS52" s="163"/>
      <c r="IT52" s="163"/>
      <c r="IU52" s="163"/>
      <c r="IV52" s="163"/>
    </row>
    <row r="53" ht="23.25" customHeight="1" spans="1:256">
      <c r="A53" s="193"/>
      <c r="B53" s="195"/>
      <c r="C53" s="174"/>
      <c r="D53" s="174"/>
      <c r="E53" s="181"/>
      <c r="F53" s="198"/>
      <c r="G53" s="182"/>
      <c r="H53" s="197" t="s">
        <v>826</v>
      </c>
      <c r="I53" s="207"/>
      <c r="J53" s="207" t="s">
        <v>826</v>
      </c>
      <c r="K53" s="208"/>
      <c r="L53" s="211" t="s">
        <v>662</v>
      </c>
      <c r="M53" s="212"/>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163"/>
      <c r="GS53" s="163"/>
      <c r="GT53" s="163"/>
      <c r="GU53" s="163"/>
      <c r="GV53" s="163"/>
      <c r="GW53" s="163"/>
      <c r="GX53" s="163"/>
      <c r="GY53" s="163"/>
      <c r="GZ53" s="163"/>
      <c r="HA53" s="163"/>
      <c r="HB53" s="163"/>
      <c r="HC53" s="163"/>
      <c r="HD53" s="163"/>
      <c r="HE53" s="163"/>
      <c r="HF53" s="163"/>
      <c r="HG53" s="163"/>
      <c r="HH53" s="163"/>
      <c r="HI53" s="163"/>
      <c r="HJ53" s="163"/>
      <c r="HK53" s="163"/>
      <c r="HL53" s="163"/>
      <c r="HM53" s="163"/>
      <c r="HN53" s="163"/>
      <c r="HO53" s="163"/>
      <c r="HP53" s="163"/>
      <c r="HQ53" s="163"/>
      <c r="HR53" s="163"/>
      <c r="HS53" s="163"/>
      <c r="HT53" s="163"/>
      <c r="HU53" s="163"/>
      <c r="HV53" s="163"/>
      <c r="HW53" s="163"/>
      <c r="HX53" s="163"/>
      <c r="HY53" s="163"/>
      <c r="HZ53" s="163"/>
      <c r="IA53" s="163"/>
      <c r="IB53" s="163"/>
      <c r="IC53" s="163"/>
      <c r="ID53" s="163"/>
      <c r="IE53" s="163"/>
      <c r="IF53" s="163"/>
      <c r="IG53" s="163"/>
      <c r="IH53" s="163"/>
      <c r="II53" s="163"/>
      <c r="IJ53" s="163"/>
      <c r="IK53" s="163"/>
      <c r="IL53" s="163"/>
      <c r="IM53" s="163"/>
      <c r="IN53" s="163"/>
      <c r="IO53" s="163"/>
      <c r="IP53" s="163"/>
      <c r="IQ53" s="163"/>
      <c r="IR53" s="163"/>
      <c r="IS53" s="163"/>
      <c r="IT53" s="163"/>
      <c r="IU53" s="163"/>
      <c r="IV53" s="163"/>
    </row>
    <row r="54" ht="23.25" customHeight="1" spans="1:256">
      <c r="A54" s="193"/>
      <c r="B54" s="195"/>
      <c r="C54" s="174"/>
      <c r="D54" s="174"/>
      <c r="E54" s="176" t="s">
        <v>667</v>
      </c>
      <c r="F54" s="196"/>
      <c r="G54" s="177"/>
      <c r="H54" s="197" t="s">
        <v>827</v>
      </c>
      <c r="I54" s="207"/>
      <c r="J54" s="207" t="s">
        <v>827</v>
      </c>
      <c r="K54" s="208"/>
      <c r="L54" s="211" t="s">
        <v>662</v>
      </c>
      <c r="M54" s="212"/>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c r="FI54" s="163"/>
      <c r="FJ54" s="163"/>
      <c r="FK54" s="163"/>
      <c r="FL54" s="163"/>
      <c r="FM54" s="163"/>
      <c r="FN54" s="163"/>
      <c r="FO54" s="163"/>
      <c r="FP54" s="163"/>
      <c r="FQ54" s="163"/>
      <c r="FR54" s="163"/>
      <c r="FS54" s="163"/>
      <c r="FT54" s="163"/>
      <c r="FU54" s="163"/>
      <c r="FV54" s="163"/>
      <c r="FW54" s="163"/>
      <c r="FX54" s="163"/>
      <c r="FY54" s="163"/>
      <c r="FZ54" s="163"/>
      <c r="GA54" s="163"/>
      <c r="GB54" s="163"/>
      <c r="GC54" s="163"/>
      <c r="GD54" s="163"/>
      <c r="GE54" s="163"/>
      <c r="GF54" s="163"/>
      <c r="GG54" s="163"/>
      <c r="GH54" s="163"/>
      <c r="GI54" s="163"/>
      <c r="GJ54" s="163"/>
      <c r="GK54" s="163"/>
      <c r="GL54" s="163"/>
      <c r="GM54" s="163"/>
      <c r="GN54" s="163"/>
      <c r="GO54" s="163"/>
      <c r="GP54" s="163"/>
      <c r="GQ54" s="163"/>
      <c r="GR54" s="163"/>
      <c r="GS54" s="163"/>
      <c r="GT54" s="163"/>
      <c r="GU54" s="163"/>
      <c r="GV54" s="163"/>
      <c r="GW54" s="163"/>
      <c r="GX54" s="163"/>
      <c r="GY54" s="163"/>
      <c r="GZ54" s="163"/>
      <c r="HA54" s="163"/>
      <c r="HB54" s="163"/>
      <c r="HC54" s="163"/>
      <c r="HD54" s="163"/>
      <c r="HE54" s="163"/>
      <c r="HF54" s="163"/>
      <c r="HG54" s="163"/>
      <c r="HH54" s="163"/>
      <c r="HI54" s="163"/>
      <c r="HJ54" s="163"/>
      <c r="HK54" s="163"/>
      <c r="HL54" s="163"/>
      <c r="HM54" s="163"/>
      <c r="HN54" s="163"/>
      <c r="HO54" s="163"/>
      <c r="HP54" s="163"/>
      <c r="HQ54" s="163"/>
      <c r="HR54" s="163"/>
      <c r="HS54" s="163"/>
      <c r="HT54" s="163"/>
      <c r="HU54" s="163"/>
      <c r="HV54" s="163"/>
      <c r="HW54" s="163"/>
      <c r="HX54" s="163"/>
      <c r="HY54" s="163"/>
      <c r="HZ54" s="163"/>
      <c r="IA54" s="163"/>
      <c r="IB54" s="163"/>
      <c r="IC54" s="163"/>
      <c r="ID54" s="163"/>
      <c r="IE54" s="163"/>
      <c r="IF54" s="163"/>
      <c r="IG54" s="163"/>
      <c r="IH54" s="163"/>
      <c r="II54" s="163"/>
      <c r="IJ54" s="163"/>
      <c r="IK54" s="163"/>
      <c r="IL54" s="163"/>
      <c r="IM54" s="163"/>
      <c r="IN54" s="163"/>
      <c r="IO54" s="163"/>
      <c r="IP54" s="163"/>
      <c r="IQ54" s="163"/>
      <c r="IR54" s="163"/>
      <c r="IS54" s="163"/>
      <c r="IT54" s="163"/>
      <c r="IU54" s="163"/>
      <c r="IV54" s="163"/>
    </row>
    <row r="55" ht="23.25" customHeight="1" spans="1:256">
      <c r="A55" s="193"/>
      <c r="B55" s="195"/>
      <c r="C55" s="174"/>
      <c r="D55" s="174"/>
      <c r="E55" s="179"/>
      <c r="F55" s="199"/>
      <c r="G55" s="180"/>
      <c r="H55" s="197" t="s">
        <v>828</v>
      </c>
      <c r="I55" s="207"/>
      <c r="J55" s="207" t="s">
        <v>828</v>
      </c>
      <c r="K55" s="208"/>
      <c r="L55" s="211" t="s">
        <v>662</v>
      </c>
      <c r="M55" s="212"/>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c r="GZ55" s="163"/>
      <c r="HA55" s="163"/>
      <c r="HB55" s="163"/>
      <c r="HC55" s="163"/>
      <c r="HD55" s="163"/>
      <c r="HE55" s="163"/>
      <c r="HF55" s="163"/>
      <c r="HG55" s="163"/>
      <c r="HH55" s="163"/>
      <c r="HI55" s="163"/>
      <c r="HJ55" s="163"/>
      <c r="HK55" s="163"/>
      <c r="HL55" s="163"/>
      <c r="HM55" s="163"/>
      <c r="HN55" s="163"/>
      <c r="HO55" s="163"/>
      <c r="HP55" s="163"/>
      <c r="HQ55" s="163"/>
      <c r="HR55" s="163"/>
      <c r="HS55" s="163"/>
      <c r="HT55" s="163"/>
      <c r="HU55" s="163"/>
      <c r="HV55" s="163"/>
      <c r="HW55" s="163"/>
      <c r="HX55" s="163"/>
      <c r="HY55" s="163"/>
      <c r="HZ55" s="163"/>
      <c r="IA55" s="163"/>
      <c r="IB55" s="163"/>
      <c r="IC55" s="163"/>
      <c r="ID55" s="163"/>
      <c r="IE55" s="163"/>
      <c r="IF55" s="163"/>
      <c r="IG55" s="163"/>
      <c r="IH55" s="163"/>
      <c r="II55" s="163"/>
      <c r="IJ55" s="163"/>
      <c r="IK55" s="163"/>
      <c r="IL55" s="163"/>
      <c r="IM55" s="163"/>
      <c r="IN55" s="163"/>
      <c r="IO55" s="163"/>
      <c r="IP55" s="163"/>
      <c r="IQ55" s="163"/>
      <c r="IR55" s="163"/>
      <c r="IS55" s="163"/>
      <c r="IT55" s="163"/>
      <c r="IU55" s="163"/>
      <c r="IV55" s="163"/>
    </row>
    <row r="56" ht="23.25" customHeight="1" spans="1:256">
      <c r="A56" s="193"/>
      <c r="B56" s="195"/>
      <c r="C56" s="174"/>
      <c r="D56" s="174"/>
      <c r="E56" s="181"/>
      <c r="F56" s="198"/>
      <c r="G56" s="182"/>
      <c r="H56" s="197" t="s">
        <v>829</v>
      </c>
      <c r="I56" s="207"/>
      <c r="J56" s="207" t="s">
        <v>829</v>
      </c>
      <c r="K56" s="208"/>
      <c r="L56" s="211" t="s">
        <v>662</v>
      </c>
      <c r="M56" s="212"/>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c r="GZ56" s="163"/>
      <c r="HA56" s="163"/>
      <c r="HB56" s="163"/>
      <c r="HC56" s="163"/>
      <c r="HD56" s="163"/>
      <c r="HE56" s="163"/>
      <c r="HF56" s="163"/>
      <c r="HG56" s="163"/>
      <c r="HH56" s="163"/>
      <c r="HI56" s="163"/>
      <c r="HJ56" s="163"/>
      <c r="HK56" s="163"/>
      <c r="HL56" s="163"/>
      <c r="HM56" s="163"/>
      <c r="HN56" s="163"/>
      <c r="HO56" s="163"/>
      <c r="HP56" s="163"/>
      <c r="HQ56" s="163"/>
      <c r="HR56" s="163"/>
      <c r="HS56" s="163"/>
      <c r="HT56" s="163"/>
      <c r="HU56" s="163"/>
      <c r="HV56" s="163"/>
      <c r="HW56" s="163"/>
      <c r="HX56" s="163"/>
      <c r="HY56" s="163"/>
      <c r="HZ56" s="163"/>
      <c r="IA56" s="163"/>
      <c r="IB56" s="163"/>
      <c r="IC56" s="163"/>
      <c r="ID56" s="163"/>
      <c r="IE56" s="163"/>
      <c r="IF56" s="163"/>
      <c r="IG56" s="163"/>
      <c r="IH56" s="163"/>
      <c r="II56" s="163"/>
      <c r="IJ56" s="163"/>
      <c r="IK56" s="163"/>
      <c r="IL56" s="163"/>
      <c r="IM56" s="163"/>
      <c r="IN56" s="163"/>
      <c r="IO56" s="163"/>
      <c r="IP56" s="163"/>
      <c r="IQ56" s="163"/>
      <c r="IR56" s="163"/>
      <c r="IS56" s="163"/>
      <c r="IT56" s="163"/>
      <c r="IU56" s="163"/>
      <c r="IV56" s="163"/>
    </row>
    <row r="57" ht="96.75" customHeight="1" spans="1:256">
      <c r="A57" s="184" t="s">
        <v>743</v>
      </c>
      <c r="B57" s="184"/>
      <c r="C57" s="184"/>
      <c r="D57" s="172" t="s">
        <v>744</v>
      </c>
      <c r="E57" s="200"/>
      <c r="F57" s="200"/>
      <c r="G57" s="200"/>
      <c r="H57" s="200"/>
      <c r="I57" s="200"/>
      <c r="J57" s="200"/>
      <c r="K57" s="200"/>
      <c r="L57" s="200"/>
      <c r="M57" s="17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3"/>
      <c r="EL57" s="163"/>
      <c r="EM57" s="163"/>
      <c r="EN57" s="163"/>
      <c r="EO57" s="163"/>
      <c r="EP57" s="163"/>
      <c r="EQ57" s="163"/>
      <c r="ER57" s="163"/>
      <c r="ES57" s="163"/>
      <c r="ET57" s="163"/>
      <c r="EU57" s="163"/>
      <c r="EV57" s="163"/>
      <c r="EW57" s="163"/>
      <c r="EX57" s="163"/>
      <c r="EY57" s="163"/>
      <c r="EZ57" s="163"/>
      <c r="FA57" s="163"/>
      <c r="FB57" s="163"/>
      <c r="FC57" s="163"/>
      <c r="FD57" s="163"/>
      <c r="FE57" s="163"/>
      <c r="FF57" s="163"/>
      <c r="FG57" s="163"/>
      <c r="FH57" s="163"/>
      <c r="FI57" s="163"/>
      <c r="FJ57" s="163"/>
      <c r="FK57" s="163"/>
      <c r="FL57" s="163"/>
      <c r="FM57" s="163"/>
      <c r="FN57" s="163"/>
      <c r="FO57" s="163"/>
      <c r="FP57" s="163"/>
      <c r="FQ57" s="163"/>
      <c r="FR57" s="163"/>
      <c r="FS57" s="163"/>
      <c r="FT57" s="163"/>
      <c r="FU57" s="163"/>
      <c r="FV57" s="163"/>
      <c r="FW57" s="163"/>
      <c r="FX57" s="163"/>
      <c r="FY57" s="163"/>
      <c r="FZ57" s="163"/>
      <c r="GA57" s="163"/>
      <c r="GB57" s="163"/>
      <c r="GC57" s="163"/>
      <c r="GD57" s="163"/>
      <c r="GE57" s="163"/>
      <c r="GF57" s="163"/>
      <c r="GG57" s="163"/>
      <c r="GH57" s="163"/>
      <c r="GI57" s="163"/>
      <c r="GJ57" s="163"/>
      <c r="GK57" s="163"/>
      <c r="GL57" s="163"/>
      <c r="GM57" s="163"/>
      <c r="GN57" s="163"/>
      <c r="GO57" s="163"/>
      <c r="GP57" s="163"/>
      <c r="GQ57" s="163"/>
      <c r="GR57" s="163"/>
      <c r="GS57" s="163"/>
      <c r="GT57" s="163"/>
      <c r="GU57" s="163"/>
      <c r="GV57" s="163"/>
      <c r="GW57" s="163"/>
      <c r="GX57" s="163"/>
      <c r="GY57" s="163"/>
      <c r="GZ57" s="163"/>
      <c r="HA57" s="163"/>
      <c r="HB57" s="163"/>
      <c r="HC57" s="163"/>
      <c r="HD57" s="163"/>
      <c r="HE57" s="163"/>
      <c r="HF57" s="163"/>
      <c r="HG57" s="163"/>
      <c r="HH57" s="163"/>
      <c r="HI57" s="163"/>
      <c r="HJ57" s="163"/>
      <c r="HK57" s="163"/>
      <c r="HL57" s="163"/>
      <c r="HM57" s="163"/>
      <c r="HN57" s="163"/>
      <c r="HO57" s="163"/>
      <c r="HP57" s="163"/>
      <c r="HQ57" s="163"/>
      <c r="HR57" s="163"/>
      <c r="HS57" s="163"/>
      <c r="HT57" s="163"/>
      <c r="HU57" s="163"/>
      <c r="HV57" s="163"/>
      <c r="HW57" s="163"/>
      <c r="HX57" s="163"/>
      <c r="HY57" s="163"/>
      <c r="HZ57" s="163"/>
      <c r="IA57" s="163"/>
      <c r="IB57" s="163"/>
      <c r="IC57" s="163"/>
      <c r="ID57" s="163"/>
      <c r="IE57" s="163"/>
      <c r="IF57" s="163"/>
      <c r="IG57" s="163"/>
      <c r="IH57" s="163"/>
      <c r="II57" s="163"/>
      <c r="IJ57" s="163"/>
      <c r="IK57" s="163"/>
      <c r="IL57" s="163"/>
      <c r="IM57" s="163"/>
      <c r="IN57" s="163"/>
      <c r="IO57" s="163"/>
      <c r="IP57" s="163"/>
      <c r="IQ57" s="163"/>
      <c r="IR57" s="163"/>
      <c r="IS57" s="163"/>
      <c r="IT57" s="163"/>
      <c r="IU57" s="163"/>
      <c r="IV57" s="163"/>
    </row>
    <row r="58" ht="89.25" customHeight="1" spans="1:13">
      <c r="A58" s="184" t="s">
        <v>745</v>
      </c>
      <c r="B58" s="184"/>
      <c r="C58" s="184"/>
      <c r="D58" s="201" t="s">
        <v>746</v>
      </c>
      <c r="E58" s="202"/>
      <c r="F58" s="202"/>
      <c r="G58" s="202"/>
      <c r="H58" s="202"/>
      <c r="I58" s="202"/>
      <c r="J58" s="202"/>
      <c r="K58" s="202"/>
      <c r="L58" s="202"/>
      <c r="M58" s="213"/>
    </row>
    <row r="59" spans="1:256">
      <c r="A59" s="203"/>
      <c r="B59" s="203"/>
      <c r="C59" s="204"/>
      <c r="D59" s="204"/>
      <c r="E59" s="205"/>
      <c r="F59" s="203"/>
      <c r="G59" s="162"/>
      <c r="H59" s="162"/>
      <c r="I59" s="162"/>
      <c r="J59" s="205"/>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c r="FP59" s="162"/>
      <c r="FQ59" s="162"/>
      <c r="FR59" s="162"/>
      <c r="FS59" s="162"/>
      <c r="FT59" s="162"/>
      <c r="FU59" s="162"/>
      <c r="FV59" s="162"/>
      <c r="FW59" s="162"/>
      <c r="FX59" s="162"/>
      <c r="FY59" s="162"/>
      <c r="FZ59" s="162"/>
      <c r="GA59" s="162"/>
      <c r="GB59" s="162"/>
      <c r="GC59" s="162"/>
      <c r="GD59" s="162"/>
      <c r="GE59" s="162"/>
      <c r="GF59" s="162"/>
      <c r="GG59" s="162"/>
      <c r="GH59" s="162"/>
      <c r="GI59" s="162"/>
      <c r="GJ59" s="162"/>
      <c r="GK59" s="162"/>
      <c r="GL59" s="162"/>
      <c r="GM59" s="162"/>
      <c r="GN59" s="162"/>
      <c r="GO59" s="162"/>
      <c r="GP59" s="162"/>
      <c r="GQ59" s="162"/>
      <c r="GR59" s="162"/>
      <c r="GS59" s="162"/>
      <c r="GT59" s="162"/>
      <c r="GU59" s="162"/>
      <c r="GV59" s="162"/>
      <c r="GW59" s="162"/>
      <c r="GX59" s="162"/>
      <c r="GY59" s="162"/>
      <c r="GZ59" s="162"/>
      <c r="HA59" s="162"/>
      <c r="HB59" s="162"/>
      <c r="HC59" s="162"/>
      <c r="HD59" s="162"/>
      <c r="HE59" s="162"/>
      <c r="HF59" s="162"/>
      <c r="HG59" s="162"/>
      <c r="HH59" s="162"/>
      <c r="HI59" s="162"/>
      <c r="HJ59" s="162"/>
      <c r="HK59" s="162"/>
      <c r="HL59" s="162"/>
      <c r="HM59" s="162"/>
      <c r="HN59" s="162"/>
      <c r="HO59" s="162"/>
      <c r="HP59" s="162"/>
      <c r="HQ59" s="162"/>
      <c r="HR59" s="162"/>
      <c r="HS59" s="162"/>
      <c r="HT59" s="162"/>
      <c r="HU59" s="162"/>
      <c r="HV59" s="162"/>
      <c r="HW59" s="162"/>
      <c r="HX59" s="162"/>
      <c r="HY59" s="162"/>
      <c r="HZ59" s="162"/>
      <c r="IA59" s="162"/>
      <c r="IB59" s="162"/>
      <c r="IC59" s="162"/>
      <c r="ID59" s="162"/>
      <c r="IE59" s="162"/>
      <c r="IF59" s="162"/>
      <c r="IG59" s="162"/>
      <c r="IH59" s="162"/>
      <c r="II59" s="162"/>
      <c r="IJ59" s="162"/>
      <c r="IK59" s="162"/>
      <c r="IL59" s="162"/>
      <c r="IM59" s="162"/>
      <c r="IN59" s="162"/>
      <c r="IO59" s="162"/>
      <c r="IP59" s="162"/>
      <c r="IQ59" s="162"/>
      <c r="IR59" s="162"/>
      <c r="IS59" s="162"/>
      <c r="IT59" s="162"/>
      <c r="IU59" s="162"/>
      <c r="IV59" s="162"/>
    </row>
  </sheetData>
  <mergeCells count="163">
    <mergeCell ref="A1:M1"/>
    <mergeCell ref="A2:M2"/>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H34:K34"/>
    <mergeCell ref="L34:M34"/>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H44:K44"/>
    <mergeCell ref="L44:M44"/>
    <mergeCell ref="C45:D45"/>
    <mergeCell ref="E45:G45"/>
    <mergeCell ref="H45:K45"/>
    <mergeCell ref="L45:M45"/>
    <mergeCell ref="H46:K46"/>
    <mergeCell ref="L46:M46"/>
    <mergeCell ref="H47:K47"/>
    <mergeCell ref="L47:M47"/>
    <mergeCell ref="H48:K48"/>
    <mergeCell ref="L48:M48"/>
    <mergeCell ref="H49:K49"/>
    <mergeCell ref="L49:M49"/>
    <mergeCell ref="H50:K50"/>
    <mergeCell ref="L50:M50"/>
    <mergeCell ref="H51:K51"/>
    <mergeCell ref="L51:M51"/>
    <mergeCell ref="H52:K52"/>
    <mergeCell ref="L52:M52"/>
    <mergeCell ref="H53:K53"/>
    <mergeCell ref="L53:M53"/>
    <mergeCell ref="H54:K54"/>
    <mergeCell ref="L54:M54"/>
    <mergeCell ref="H55:K55"/>
    <mergeCell ref="L55:M55"/>
    <mergeCell ref="H56:K56"/>
    <mergeCell ref="L56:M56"/>
    <mergeCell ref="A57:C57"/>
    <mergeCell ref="D57:M57"/>
    <mergeCell ref="A58:C58"/>
    <mergeCell ref="D58:M58"/>
    <mergeCell ref="A4:A11"/>
    <mergeCell ref="A12:A23"/>
    <mergeCell ref="A31:A56"/>
    <mergeCell ref="B33:B56"/>
    <mergeCell ref="B12:C17"/>
    <mergeCell ref="B18:C23"/>
    <mergeCell ref="A25:B30"/>
    <mergeCell ref="C34:D44"/>
    <mergeCell ref="E34:G38"/>
    <mergeCell ref="E39:G40"/>
    <mergeCell ref="E41:G42"/>
    <mergeCell ref="E43:G44"/>
    <mergeCell ref="C46:D56"/>
    <mergeCell ref="E46:G47"/>
    <mergeCell ref="E48:G49"/>
    <mergeCell ref="E50:G51"/>
    <mergeCell ref="E52:G53"/>
    <mergeCell ref="E54:G56"/>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workbookViewId="0">
      <selection activeCell="O8" sqref="O8"/>
    </sheetView>
  </sheetViews>
  <sheetFormatPr defaultColWidth="12" defaultRowHeight="15.6"/>
  <cols>
    <col min="1" max="1" width="8.875" style="164" customWidth="1"/>
    <col min="2" max="2" width="7.5" style="164" customWidth="1"/>
    <col min="3" max="3" width="7.5" style="165" customWidth="1"/>
    <col min="4" max="4" width="11.375" style="166" customWidth="1"/>
    <col min="5" max="5" width="9.625" style="166" customWidth="1"/>
    <col min="6" max="6" width="6.875" style="166" customWidth="1"/>
    <col min="7" max="7" width="8.375" style="166" customWidth="1"/>
    <col min="8" max="8" width="8.875" style="166" customWidth="1"/>
    <col min="9" max="9" width="7.875" style="166" customWidth="1"/>
    <col min="10" max="10" width="7.5" style="166" customWidth="1"/>
    <col min="11" max="11" width="7" style="166" customWidth="1"/>
    <col min="12" max="12" width="7.5" style="166" customWidth="1"/>
    <col min="13" max="13" width="11.125" style="166" customWidth="1"/>
    <col min="14" max="16384" width="12" style="166"/>
  </cols>
  <sheetData>
    <row r="1" s="162" customFormat="1" ht="35.25" customHeight="1" spans="1:13">
      <c r="A1" s="167" t="s">
        <v>674</v>
      </c>
      <c r="B1" s="167"/>
      <c r="C1" s="167"/>
      <c r="D1" s="167"/>
      <c r="E1" s="167"/>
      <c r="F1" s="167"/>
      <c r="G1" s="167"/>
      <c r="H1" s="167"/>
      <c r="I1" s="167"/>
      <c r="J1" s="167"/>
      <c r="K1" s="167"/>
      <c r="L1" s="167"/>
      <c r="M1" s="167"/>
    </row>
    <row r="2" s="162" customFormat="1" ht="24" customHeight="1" spans="1:13">
      <c r="A2" s="168" t="s">
        <v>774</v>
      </c>
      <c r="B2" s="168"/>
      <c r="C2" s="168"/>
      <c r="D2" s="168"/>
      <c r="E2" s="168"/>
      <c r="F2" s="168"/>
      <c r="G2" s="168"/>
      <c r="H2" s="168"/>
      <c r="I2" s="168"/>
      <c r="J2" s="168"/>
      <c r="K2" s="168"/>
      <c r="L2" s="168"/>
      <c r="M2" s="168"/>
    </row>
    <row r="3" ht="24" customHeight="1" spans="1:13">
      <c r="A3" s="169" t="s">
        <v>775</v>
      </c>
      <c r="B3" s="169"/>
      <c r="C3" s="169"/>
      <c r="D3" s="169"/>
      <c r="E3" s="170"/>
      <c r="F3" s="170"/>
      <c r="G3" s="170"/>
      <c r="H3" s="170"/>
      <c r="I3" s="206" t="s">
        <v>776</v>
      </c>
      <c r="J3" s="206"/>
      <c r="K3" s="206"/>
      <c r="L3" s="206"/>
      <c r="M3" s="170"/>
    </row>
    <row r="4" s="163" customFormat="1" ht="24" customHeight="1" spans="1:13">
      <c r="A4" s="171" t="s">
        <v>678</v>
      </c>
      <c r="B4" s="172" t="s">
        <v>379</v>
      </c>
      <c r="C4" s="173"/>
      <c r="D4" s="174" t="s">
        <v>860</v>
      </c>
      <c r="E4" s="174"/>
      <c r="F4" s="174"/>
      <c r="G4" s="174"/>
      <c r="H4" s="174"/>
      <c r="I4" s="174"/>
      <c r="J4" s="174"/>
      <c r="K4" s="174"/>
      <c r="L4" s="174"/>
      <c r="M4" s="174"/>
    </row>
    <row r="5" s="163" customFormat="1" ht="24" customHeight="1" spans="1:13">
      <c r="A5" s="171"/>
      <c r="B5" s="172" t="s">
        <v>679</v>
      </c>
      <c r="C5" s="173"/>
      <c r="D5" s="174" t="s">
        <v>861</v>
      </c>
      <c r="E5" s="174"/>
      <c r="F5" s="174"/>
      <c r="G5" s="174"/>
      <c r="H5" s="174"/>
      <c r="I5" s="174"/>
      <c r="J5" s="174"/>
      <c r="K5" s="174"/>
      <c r="L5" s="174"/>
      <c r="M5" s="174"/>
    </row>
    <row r="6" s="163" customFormat="1" ht="24" customHeight="1" spans="1:13">
      <c r="A6" s="171"/>
      <c r="B6" s="172" t="s">
        <v>681</v>
      </c>
      <c r="C6" s="173"/>
      <c r="D6" s="175" t="s">
        <v>862</v>
      </c>
      <c r="E6" s="175"/>
      <c r="F6" s="175"/>
      <c r="G6" s="174" t="s">
        <v>683</v>
      </c>
      <c r="H6" s="174"/>
      <c r="I6" s="174"/>
      <c r="J6" s="174" t="s">
        <v>830</v>
      </c>
      <c r="K6" s="174"/>
      <c r="L6" s="174"/>
      <c r="M6" s="174"/>
    </row>
    <row r="7" s="163" customFormat="1" ht="24" customHeight="1" spans="1:13">
      <c r="A7" s="171"/>
      <c r="B7" s="172" t="s">
        <v>685</v>
      </c>
      <c r="C7" s="173"/>
      <c r="D7" s="174" t="s">
        <v>863</v>
      </c>
      <c r="E7" s="174"/>
      <c r="F7" s="174"/>
      <c r="G7" s="174" t="s">
        <v>621</v>
      </c>
      <c r="H7" s="174"/>
      <c r="I7" s="174"/>
      <c r="J7" s="174">
        <v>18673051000</v>
      </c>
      <c r="K7" s="174"/>
      <c r="L7" s="174"/>
      <c r="M7" s="174"/>
    </row>
    <row r="8" s="163" customFormat="1" ht="30" customHeight="1" spans="1:13">
      <c r="A8" s="171"/>
      <c r="B8" s="172" t="s">
        <v>619</v>
      </c>
      <c r="C8" s="173"/>
      <c r="D8" s="174" t="s">
        <v>780</v>
      </c>
      <c r="E8" s="174"/>
      <c r="F8" s="174"/>
      <c r="G8" s="174" t="s">
        <v>621</v>
      </c>
      <c r="H8" s="174"/>
      <c r="I8" s="174"/>
      <c r="J8" s="174">
        <v>13974050628</v>
      </c>
      <c r="K8" s="174"/>
      <c r="L8" s="174"/>
      <c r="M8" s="174"/>
    </row>
    <row r="9" s="163" customFormat="1" ht="45" customHeight="1" spans="1:13">
      <c r="A9" s="171"/>
      <c r="B9" s="172" t="s">
        <v>688</v>
      </c>
      <c r="C9" s="173"/>
      <c r="D9" s="175" t="s">
        <v>781</v>
      </c>
      <c r="E9" s="175"/>
      <c r="F9" s="175"/>
      <c r="G9" s="175"/>
      <c r="H9" s="175"/>
      <c r="I9" s="175"/>
      <c r="J9" s="175"/>
      <c r="K9" s="175"/>
      <c r="L9" s="175"/>
      <c r="M9" s="175"/>
    </row>
    <row r="10" s="163" customFormat="1" ht="102.75" customHeight="1" spans="1:13">
      <c r="A10" s="171"/>
      <c r="B10" s="172" t="s">
        <v>690</v>
      </c>
      <c r="C10" s="173"/>
      <c r="D10" s="175" t="s">
        <v>864</v>
      </c>
      <c r="E10" s="175"/>
      <c r="F10" s="175"/>
      <c r="G10" s="175"/>
      <c r="H10" s="175"/>
      <c r="I10" s="175"/>
      <c r="J10" s="175"/>
      <c r="K10" s="175"/>
      <c r="L10" s="175"/>
      <c r="M10" s="175"/>
    </row>
    <row r="11" s="163" customFormat="1" ht="45.75" customHeight="1" spans="1:13">
      <c r="A11" s="171"/>
      <c r="B11" s="172" t="s">
        <v>692</v>
      </c>
      <c r="C11" s="173"/>
      <c r="D11" s="174" t="s">
        <v>783</v>
      </c>
      <c r="E11" s="174"/>
      <c r="F11" s="174"/>
      <c r="G11" s="174"/>
      <c r="H11" s="174"/>
      <c r="I11" s="174"/>
      <c r="J11" s="174"/>
      <c r="K11" s="174"/>
      <c r="L11" s="174"/>
      <c r="M11" s="174"/>
    </row>
    <row r="12" s="163" customFormat="1" ht="23.25" customHeight="1" spans="1:13">
      <c r="A12" s="171" t="s">
        <v>694</v>
      </c>
      <c r="B12" s="176" t="s">
        <v>695</v>
      </c>
      <c r="C12" s="177"/>
      <c r="D12" s="178" t="s">
        <v>696</v>
      </c>
      <c r="E12" s="178"/>
      <c r="F12" s="178" t="s">
        <v>697</v>
      </c>
      <c r="G12" s="178"/>
      <c r="H12" s="178"/>
      <c r="I12" s="178"/>
      <c r="J12" s="178" t="s">
        <v>698</v>
      </c>
      <c r="K12" s="178"/>
      <c r="L12" s="178"/>
      <c r="M12" s="178"/>
    </row>
    <row r="13" s="163" customFormat="1" ht="23.25" customHeight="1" spans="1:13">
      <c r="A13" s="171"/>
      <c r="B13" s="179"/>
      <c r="C13" s="180"/>
      <c r="D13" s="174" t="s">
        <v>699</v>
      </c>
      <c r="E13" s="174"/>
      <c r="F13" s="174" t="s">
        <v>865</v>
      </c>
      <c r="G13" s="174"/>
      <c r="H13" s="174"/>
      <c r="I13" s="174"/>
      <c r="J13" s="174" t="s">
        <v>865</v>
      </c>
      <c r="K13" s="174"/>
      <c r="L13" s="174"/>
      <c r="M13" s="174"/>
    </row>
    <row r="14" s="163" customFormat="1" ht="23.25" customHeight="1" spans="1:13">
      <c r="A14" s="171"/>
      <c r="B14" s="179"/>
      <c r="C14" s="180"/>
      <c r="D14" s="174" t="s">
        <v>700</v>
      </c>
      <c r="E14" s="174"/>
      <c r="F14" s="174" t="s">
        <v>865</v>
      </c>
      <c r="G14" s="174"/>
      <c r="H14" s="174"/>
      <c r="I14" s="174"/>
      <c r="J14" s="174" t="s">
        <v>865</v>
      </c>
      <c r="K14" s="174"/>
      <c r="L14" s="174"/>
      <c r="M14" s="174"/>
    </row>
    <row r="15" s="163" customFormat="1" ht="23.25" customHeight="1" spans="1:13">
      <c r="A15" s="171"/>
      <c r="B15" s="179"/>
      <c r="C15" s="180"/>
      <c r="D15" s="174" t="s">
        <v>701</v>
      </c>
      <c r="E15" s="174"/>
      <c r="F15" s="174"/>
      <c r="G15" s="174"/>
      <c r="H15" s="174"/>
      <c r="I15" s="174"/>
      <c r="J15" s="174"/>
      <c r="K15" s="174"/>
      <c r="L15" s="174"/>
      <c r="M15" s="174"/>
    </row>
    <row r="16" s="163" customFormat="1" ht="23.25" customHeight="1" spans="1:13">
      <c r="A16" s="171"/>
      <c r="B16" s="179"/>
      <c r="C16" s="180"/>
      <c r="D16" s="174" t="s">
        <v>702</v>
      </c>
      <c r="E16" s="174"/>
      <c r="F16" s="174"/>
      <c r="G16" s="174"/>
      <c r="H16" s="174"/>
      <c r="I16" s="174"/>
      <c r="J16" s="174"/>
      <c r="K16" s="174"/>
      <c r="L16" s="174"/>
      <c r="M16" s="174"/>
    </row>
    <row r="17" s="163" customFormat="1" ht="23.25" customHeight="1" spans="1:13">
      <c r="A17" s="171"/>
      <c r="B17" s="181"/>
      <c r="C17" s="182"/>
      <c r="D17" s="174" t="s">
        <v>703</v>
      </c>
      <c r="E17" s="174"/>
      <c r="F17" s="174"/>
      <c r="G17" s="174"/>
      <c r="H17" s="174"/>
      <c r="I17" s="174"/>
      <c r="J17" s="174"/>
      <c r="K17" s="174"/>
      <c r="L17" s="174"/>
      <c r="M17" s="174"/>
    </row>
    <row r="18" s="163" customFormat="1" ht="30.75" customHeight="1" spans="1:13">
      <c r="A18" s="171"/>
      <c r="B18" s="176" t="s">
        <v>704</v>
      </c>
      <c r="C18" s="177"/>
      <c r="D18" s="174" t="s">
        <v>696</v>
      </c>
      <c r="E18" s="174"/>
      <c r="F18" s="183" t="s">
        <v>705</v>
      </c>
      <c r="G18" s="183"/>
      <c r="H18" s="183"/>
      <c r="I18" s="183" t="s">
        <v>706</v>
      </c>
      <c r="J18" s="183"/>
      <c r="K18" s="183"/>
      <c r="L18" s="183" t="s">
        <v>707</v>
      </c>
      <c r="M18" s="183"/>
    </row>
    <row r="19" s="163" customFormat="1" ht="23.25" customHeight="1" spans="1:13">
      <c r="A19" s="171"/>
      <c r="B19" s="179"/>
      <c r="C19" s="180"/>
      <c r="D19" s="174" t="s">
        <v>699</v>
      </c>
      <c r="E19" s="174"/>
      <c r="F19" s="174" t="s">
        <v>865</v>
      </c>
      <c r="G19" s="174"/>
      <c r="H19" s="174"/>
      <c r="I19" s="172" t="s">
        <v>865</v>
      </c>
      <c r="J19" s="200"/>
      <c r="K19" s="173"/>
      <c r="L19" s="175"/>
      <c r="M19" s="175"/>
    </row>
    <row r="20" s="163" customFormat="1" ht="36.75" customHeight="1" spans="1:13">
      <c r="A20" s="171"/>
      <c r="B20" s="179"/>
      <c r="C20" s="180"/>
      <c r="D20" s="175" t="s">
        <v>866</v>
      </c>
      <c r="E20" s="175"/>
      <c r="F20" s="174" t="s">
        <v>867</v>
      </c>
      <c r="G20" s="174"/>
      <c r="H20" s="174"/>
      <c r="I20" s="174" t="s">
        <v>867</v>
      </c>
      <c r="J20" s="174"/>
      <c r="K20" s="174"/>
      <c r="L20" s="175"/>
      <c r="M20" s="175"/>
    </row>
    <row r="21" s="163" customFormat="1" ht="23.25" customHeight="1" spans="1:13">
      <c r="A21" s="171"/>
      <c r="B21" s="179"/>
      <c r="C21" s="180"/>
      <c r="D21" s="175" t="s">
        <v>868</v>
      </c>
      <c r="E21" s="175"/>
      <c r="F21" s="174" t="s">
        <v>836</v>
      </c>
      <c r="G21" s="174"/>
      <c r="H21" s="174"/>
      <c r="I21" s="174" t="s">
        <v>836</v>
      </c>
      <c r="J21" s="174"/>
      <c r="K21" s="174"/>
      <c r="L21" s="175"/>
      <c r="M21" s="175"/>
    </row>
    <row r="22" s="163" customFormat="1" ht="80.1" customHeight="1" spans="1:13">
      <c r="A22" s="184" t="s">
        <v>710</v>
      </c>
      <c r="B22" s="184"/>
      <c r="C22" s="184"/>
      <c r="D22" s="174" t="s">
        <v>869</v>
      </c>
      <c r="E22" s="174"/>
      <c r="F22" s="174"/>
      <c r="G22" s="174"/>
      <c r="H22" s="174"/>
      <c r="I22" s="174"/>
      <c r="J22" s="174"/>
      <c r="K22" s="174"/>
      <c r="L22" s="174"/>
      <c r="M22" s="174"/>
    </row>
    <row r="23" s="163" customFormat="1" ht="20.1" customHeight="1" spans="1:13">
      <c r="A23" s="185" t="s">
        <v>712</v>
      </c>
      <c r="B23" s="186"/>
      <c r="C23" s="187" t="s">
        <v>713</v>
      </c>
      <c r="D23" s="187"/>
      <c r="E23" s="187"/>
      <c r="F23" s="187"/>
      <c r="G23" s="187"/>
      <c r="H23" s="178" t="s">
        <v>714</v>
      </c>
      <c r="I23" s="178"/>
      <c r="J23" s="178"/>
      <c r="K23" s="178" t="s">
        <v>715</v>
      </c>
      <c r="L23" s="178"/>
      <c r="M23" s="178"/>
    </row>
    <row r="24" s="163" customFormat="1" ht="20.1" customHeight="1" spans="1:13">
      <c r="A24" s="188"/>
      <c r="B24" s="189"/>
      <c r="C24" s="190" t="s">
        <v>870</v>
      </c>
      <c r="D24" s="190"/>
      <c r="E24" s="190"/>
      <c r="F24" s="190"/>
      <c r="G24" s="190"/>
      <c r="H24" s="174" t="s">
        <v>845</v>
      </c>
      <c r="I24" s="174"/>
      <c r="J24" s="174"/>
      <c r="K24" s="174" t="s">
        <v>846</v>
      </c>
      <c r="L24" s="174"/>
      <c r="M24" s="174"/>
    </row>
    <row r="25" s="163" customFormat="1" ht="20.1" customHeight="1" spans="1:13">
      <c r="A25" s="188"/>
      <c r="B25" s="189"/>
      <c r="C25" s="190" t="s">
        <v>871</v>
      </c>
      <c r="D25" s="190"/>
      <c r="E25" s="190"/>
      <c r="F25" s="190"/>
      <c r="G25" s="190"/>
      <c r="H25" s="174" t="s">
        <v>845</v>
      </c>
      <c r="I25" s="174"/>
      <c r="J25" s="174"/>
      <c r="K25" s="174" t="s">
        <v>846</v>
      </c>
      <c r="L25" s="174"/>
      <c r="M25" s="174"/>
    </row>
    <row r="26" s="163" customFormat="1" ht="51.75" customHeight="1" spans="1:13">
      <c r="A26" s="191" t="s">
        <v>720</v>
      </c>
      <c r="B26" s="192" t="s">
        <v>721</v>
      </c>
      <c r="C26" s="175" t="s">
        <v>872</v>
      </c>
      <c r="D26" s="175"/>
      <c r="E26" s="175"/>
      <c r="F26" s="175"/>
      <c r="G26" s="175"/>
      <c r="H26" s="175"/>
      <c r="I26" s="175"/>
      <c r="J26" s="175"/>
      <c r="K26" s="175"/>
      <c r="L26" s="175"/>
      <c r="M26" s="175"/>
    </row>
    <row r="27" s="163" customFormat="1" ht="57" customHeight="1" spans="1:13">
      <c r="A27" s="193"/>
      <c r="B27" s="192" t="s">
        <v>723</v>
      </c>
      <c r="C27" s="175" t="s">
        <v>873</v>
      </c>
      <c r="D27" s="175"/>
      <c r="E27" s="175"/>
      <c r="F27" s="175"/>
      <c r="G27" s="175"/>
      <c r="H27" s="175"/>
      <c r="I27" s="175"/>
      <c r="J27" s="175"/>
      <c r="K27" s="175"/>
      <c r="L27" s="175"/>
      <c r="M27" s="175"/>
    </row>
    <row r="28" s="163" customFormat="1" ht="54" customHeight="1" spans="1:13">
      <c r="A28" s="193"/>
      <c r="B28" s="194" t="s">
        <v>725</v>
      </c>
      <c r="C28" s="174" t="s">
        <v>641</v>
      </c>
      <c r="D28" s="174"/>
      <c r="E28" s="174" t="s">
        <v>642</v>
      </c>
      <c r="F28" s="174"/>
      <c r="G28" s="174"/>
      <c r="H28" s="174" t="s">
        <v>643</v>
      </c>
      <c r="I28" s="174"/>
      <c r="J28" s="174"/>
      <c r="K28" s="174"/>
      <c r="L28" s="174" t="s">
        <v>644</v>
      </c>
      <c r="M28" s="174"/>
    </row>
    <row r="29" s="163" customFormat="1" ht="38.25" customHeight="1" spans="1:13">
      <c r="A29" s="193"/>
      <c r="B29" s="195"/>
      <c r="C29" s="174" t="s">
        <v>726</v>
      </c>
      <c r="D29" s="174"/>
      <c r="E29" s="176" t="s">
        <v>646</v>
      </c>
      <c r="F29" s="196"/>
      <c r="G29" s="177"/>
      <c r="H29" s="197"/>
      <c r="I29" s="207"/>
      <c r="J29" s="207"/>
      <c r="K29" s="208"/>
      <c r="L29" s="197"/>
      <c r="M29" s="208"/>
    </row>
    <row r="30" s="163" customFormat="1" ht="24" customHeight="1" spans="1:13">
      <c r="A30" s="193"/>
      <c r="B30" s="195"/>
      <c r="C30" s="174"/>
      <c r="D30" s="174"/>
      <c r="E30" s="176" t="s">
        <v>649</v>
      </c>
      <c r="F30" s="196"/>
      <c r="G30" s="177"/>
      <c r="H30" s="197"/>
      <c r="I30" s="207"/>
      <c r="J30" s="207"/>
      <c r="K30" s="208"/>
      <c r="L30" s="197" t="s">
        <v>859</v>
      </c>
      <c r="M30" s="208"/>
    </row>
    <row r="31" s="163" customFormat="1" ht="24" customHeight="1" spans="1:13">
      <c r="A31" s="193"/>
      <c r="B31" s="195"/>
      <c r="C31" s="174"/>
      <c r="D31" s="174"/>
      <c r="E31" s="176" t="s">
        <v>651</v>
      </c>
      <c r="F31" s="196"/>
      <c r="G31" s="177"/>
      <c r="H31" s="197" t="s">
        <v>874</v>
      </c>
      <c r="I31" s="207"/>
      <c r="J31" s="207"/>
      <c r="K31" s="208"/>
      <c r="L31" s="209">
        <v>1</v>
      </c>
      <c r="M31" s="210"/>
    </row>
    <row r="32" s="163" customFormat="1" ht="24" customHeight="1" spans="1:13">
      <c r="A32" s="193"/>
      <c r="B32" s="195"/>
      <c r="C32" s="174"/>
      <c r="D32" s="174"/>
      <c r="E32" s="181"/>
      <c r="F32" s="198"/>
      <c r="G32" s="182"/>
      <c r="H32" s="197" t="s">
        <v>875</v>
      </c>
      <c r="I32" s="207"/>
      <c r="J32" s="207"/>
      <c r="K32" s="208"/>
      <c r="L32" s="209">
        <v>1</v>
      </c>
      <c r="M32" s="210"/>
    </row>
    <row r="33" s="163" customFormat="1" ht="24" customHeight="1" spans="1:13">
      <c r="A33" s="193"/>
      <c r="B33" s="195"/>
      <c r="C33" s="174"/>
      <c r="D33" s="174"/>
      <c r="E33" s="176" t="s">
        <v>654</v>
      </c>
      <c r="F33" s="196"/>
      <c r="G33" s="177"/>
      <c r="H33" s="197" t="s">
        <v>812</v>
      </c>
      <c r="I33" s="207"/>
      <c r="J33" s="207"/>
      <c r="K33" s="208"/>
      <c r="L33" s="209">
        <v>1</v>
      </c>
      <c r="M33" s="210"/>
    </row>
    <row r="34" s="163" customFormat="1" ht="24" customHeight="1" spans="1:13">
      <c r="A34" s="193"/>
      <c r="B34" s="195"/>
      <c r="C34" s="174"/>
      <c r="D34" s="174"/>
      <c r="E34" s="181"/>
      <c r="F34" s="198"/>
      <c r="G34" s="182"/>
      <c r="H34" s="197" t="s">
        <v>813</v>
      </c>
      <c r="I34" s="207"/>
      <c r="J34" s="207"/>
      <c r="K34" s="208"/>
      <c r="L34" s="197" t="s">
        <v>814</v>
      </c>
      <c r="M34" s="208"/>
    </row>
    <row r="35" s="163" customFormat="1" ht="24" customHeight="1" spans="1:13">
      <c r="A35" s="193"/>
      <c r="B35" s="195"/>
      <c r="C35" s="174" t="s">
        <v>641</v>
      </c>
      <c r="D35" s="174"/>
      <c r="E35" s="174" t="s">
        <v>642</v>
      </c>
      <c r="F35" s="174"/>
      <c r="G35" s="174"/>
      <c r="H35" s="174" t="s">
        <v>643</v>
      </c>
      <c r="I35" s="174"/>
      <c r="J35" s="174"/>
      <c r="K35" s="174"/>
      <c r="L35" s="174" t="s">
        <v>644</v>
      </c>
      <c r="M35" s="174"/>
    </row>
    <row r="36" s="163" customFormat="1" ht="24" customHeight="1" spans="1:13">
      <c r="A36" s="193"/>
      <c r="B36" s="195"/>
      <c r="C36" s="174" t="s">
        <v>726</v>
      </c>
      <c r="D36" s="174"/>
      <c r="E36" s="176" t="s">
        <v>658</v>
      </c>
      <c r="F36" s="196"/>
      <c r="G36" s="177"/>
      <c r="H36" s="197"/>
      <c r="I36" s="207"/>
      <c r="J36" s="207"/>
      <c r="K36" s="208"/>
      <c r="L36" s="211"/>
      <c r="M36" s="212"/>
    </row>
    <row r="37" s="163" customFormat="1" ht="24" customHeight="1" spans="1:13">
      <c r="A37" s="193"/>
      <c r="B37" s="195"/>
      <c r="C37" s="174"/>
      <c r="D37" s="174"/>
      <c r="E37" s="181"/>
      <c r="F37" s="198"/>
      <c r="G37" s="182"/>
      <c r="H37" s="197"/>
      <c r="I37" s="207"/>
      <c r="J37" s="207"/>
      <c r="K37" s="208"/>
      <c r="L37" s="211"/>
      <c r="M37" s="212"/>
    </row>
    <row r="38" s="163" customFormat="1" ht="24" customHeight="1" spans="1:13">
      <c r="A38" s="193"/>
      <c r="B38" s="195"/>
      <c r="C38" s="174"/>
      <c r="D38" s="174"/>
      <c r="E38" s="176" t="s">
        <v>660</v>
      </c>
      <c r="F38" s="196"/>
      <c r="G38" s="177"/>
      <c r="H38" s="197" t="s">
        <v>876</v>
      </c>
      <c r="I38" s="207"/>
      <c r="J38" s="207"/>
      <c r="K38" s="208"/>
      <c r="L38" s="211">
        <v>1</v>
      </c>
      <c r="M38" s="212"/>
    </row>
    <row r="39" s="163" customFormat="1" ht="24" customHeight="1" spans="1:13">
      <c r="A39" s="193"/>
      <c r="B39" s="195"/>
      <c r="C39" s="174"/>
      <c r="D39" s="174"/>
      <c r="E39" s="181"/>
      <c r="F39" s="198"/>
      <c r="G39" s="182"/>
      <c r="H39" s="197" t="s">
        <v>877</v>
      </c>
      <c r="I39" s="207"/>
      <c r="J39" s="207"/>
      <c r="K39" s="208"/>
      <c r="L39" s="211">
        <v>1</v>
      </c>
      <c r="M39" s="212"/>
    </row>
    <row r="40" s="163" customFormat="1" ht="24" customHeight="1" spans="1:13">
      <c r="A40" s="193"/>
      <c r="B40" s="195"/>
      <c r="C40" s="174"/>
      <c r="D40" s="174"/>
      <c r="E40" s="176" t="s">
        <v>663</v>
      </c>
      <c r="F40" s="196"/>
      <c r="G40" s="177"/>
      <c r="H40" s="197"/>
      <c r="I40" s="207"/>
      <c r="J40" s="207"/>
      <c r="K40" s="208"/>
      <c r="L40" s="211"/>
      <c r="M40" s="212"/>
    </row>
    <row r="41" s="163" customFormat="1" ht="24" customHeight="1" spans="1:13">
      <c r="A41" s="193"/>
      <c r="B41" s="195"/>
      <c r="C41" s="174"/>
      <c r="D41" s="174"/>
      <c r="E41" s="181"/>
      <c r="F41" s="198"/>
      <c r="G41" s="182"/>
      <c r="H41" s="197"/>
      <c r="I41" s="207"/>
      <c r="J41" s="207"/>
      <c r="K41" s="208"/>
      <c r="L41" s="211"/>
      <c r="M41" s="212"/>
    </row>
    <row r="42" s="163" customFormat="1" ht="24" customHeight="1" spans="1:13">
      <c r="A42" s="193"/>
      <c r="B42" s="195"/>
      <c r="C42" s="174"/>
      <c r="D42" s="174"/>
      <c r="E42" s="176" t="s">
        <v>665</v>
      </c>
      <c r="F42" s="196"/>
      <c r="G42" s="177"/>
      <c r="H42" s="197"/>
      <c r="I42" s="207"/>
      <c r="J42" s="207"/>
      <c r="K42" s="208"/>
      <c r="L42" s="211"/>
      <c r="M42" s="212"/>
    </row>
    <row r="43" s="163" customFormat="1" ht="24" customHeight="1" spans="1:13">
      <c r="A43" s="193"/>
      <c r="B43" s="195"/>
      <c r="C43" s="174"/>
      <c r="D43" s="174"/>
      <c r="E43" s="181"/>
      <c r="F43" s="198"/>
      <c r="G43" s="182"/>
      <c r="H43" s="197" t="s">
        <v>826</v>
      </c>
      <c r="I43" s="207"/>
      <c r="J43" s="207"/>
      <c r="K43" s="208"/>
      <c r="L43" s="211" t="s">
        <v>662</v>
      </c>
      <c r="M43" s="212"/>
    </row>
    <row r="44" s="163" customFormat="1" ht="24" customHeight="1" spans="1:13">
      <c r="A44" s="193"/>
      <c r="B44" s="195"/>
      <c r="C44" s="174"/>
      <c r="D44" s="174"/>
      <c r="E44" s="176" t="s">
        <v>667</v>
      </c>
      <c r="F44" s="196"/>
      <c r="G44" s="177"/>
      <c r="H44" s="197" t="s">
        <v>827</v>
      </c>
      <c r="I44" s="207"/>
      <c r="J44" s="207"/>
      <c r="K44" s="208"/>
      <c r="L44" s="211" t="s">
        <v>662</v>
      </c>
      <c r="M44" s="212"/>
    </row>
    <row r="45" s="163" customFormat="1" ht="24" customHeight="1" spans="1:13">
      <c r="A45" s="193"/>
      <c r="B45" s="195"/>
      <c r="C45" s="174"/>
      <c r="D45" s="174"/>
      <c r="E45" s="179"/>
      <c r="F45" s="199"/>
      <c r="G45" s="180"/>
      <c r="H45" s="197" t="s">
        <v>828</v>
      </c>
      <c r="I45" s="207"/>
      <c r="J45" s="207"/>
      <c r="K45" s="208"/>
      <c r="L45" s="211" t="s">
        <v>662</v>
      </c>
      <c r="M45" s="212"/>
    </row>
    <row r="46" s="163" customFormat="1" ht="24" customHeight="1" spans="1:13">
      <c r="A46" s="193"/>
      <c r="B46" s="195"/>
      <c r="C46" s="174"/>
      <c r="D46" s="174"/>
      <c r="E46" s="181"/>
      <c r="F46" s="198"/>
      <c r="G46" s="182"/>
      <c r="H46" s="197" t="s">
        <v>829</v>
      </c>
      <c r="I46" s="207"/>
      <c r="J46" s="207"/>
      <c r="K46" s="208"/>
      <c r="L46" s="211" t="s">
        <v>662</v>
      </c>
      <c r="M46" s="212"/>
    </row>
    <row r="47" s="163" customFormat="1" ht="111.75" customHeight="1" spans="1:13">
      <c r="A47" s="184" t="s">
        <v>743</v>
      </c>
      <c r="B47" s="184"/>
      <c r="C47" s="184"/>
      <c r="D47" s="172" t="s">
        <v>744</v>
      </c>
      <c r="E47" s="200"/>
      <c r="F47" s="200"/>
      <c r="G47" s="200"/>
      <c r="H47" s="200"/>
      <c r="I47" s="200"/>
      <c r="J47" s="200"/>
      <c r="K47" s="200"/>
      <c r="L47" s="200"/>
      <c r="M47" s="173"/>
    </row>
    <row r="48" ht="113.25" customHeight="1" spans="1:13">
      <c r="A48" s="184" t="s">
        <v>745</v>
      </c>
      <c r="B48" s="184"/>
      <c r="C48" s="184"/>
      <c r="D48" s="201" t="s">
        <v>746</v>
      </c>
      <c r="E48" s="202"/>
      <c r="F48" s="202"/>
      <c r="G48" s="202"/>
      <c r="H48" s="202"/>
      <c r="I48" s="202"/>
      <c r="J48" s="202"/>
      <c r="K48" s="202"/>
      <c r="L48" s="202"/>
      <c r="M48" s="213"/>
    </row>
    <row r="49" s="162" customFormat="1" ht="23.25" customHeight="1" spans="1:10">
      <c r="A49" s="203"/>
      <c r="B49" s="203"/>
      <c r="C49" s="204"/>
      <c r="D49" s="204"/>
      <c r="E49" s="205"/>
      <c r="F49" s="203"/>
      <c r="J49" s="205"/>
    </row>
    <row r="50" ht="23.25" customHeight="1"/>
    <row r="51" ht="23.25" customHeight="1"/>
    <row r="52" ht="23.25" customHeight="1"/>
    <row r="53" ht="23.25" customHeight="1"/>
    <row r="54" ht="96.75" customHeight="1"/>
    <row r="55" ht="89.25" customHeight="1"/>
  </sheetData>
  <mergeCells count="136">
    <mergeCell ref="A1:M1"/>
    <mergeCell ref="A2:M2"/>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H31:K31"/>
    <mergeCell ref="L31:M31"/>
    <mergeCell ref="H32:K32"/>
    <mergeCell ref="L32:M32"/>
    <mergeCell ref="H33:K33"/>
    <mergeCell ref="L33:M33"/>
    <mergeCell ref="H34:K34"/>
    <mergeCell ref="L34:M34"/>
    <mergeCell ref="C35:D35"/>
    <mergeCell ref="E35:G35"/>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H44:K44"/>
    <mergeCell ref="L44:M44"/>
    <mergeCell ref="H45:K45"/>
    <mergeCell ref="L45:M45"/>
    <mergeCell ref="H46:K46"/>
    <mergeCell ref="L46:M46"/>
    <mergeCell ref="A47:C47"/>
    <mergeCell ref="D47:M47"/>
    <mergeCell ref="A48:C48"/>
    <mergeCell ref="D48:M48"/>
    <mergeCell ref="A4:A11"/>
    <mergeCell ref="A12:A21"/>
    <mergeCell ref="A26:A46"/>
    <mergeCell ref="B28:B46"/>
    <mergeCell ref="B12:C17"/>
    <mergeCell ref="B18:C21"/>
    <mergeCell ref="A23:B25"/>
    <mergeCell ref="C29:D34"/>
    <mergeCell ref="E31:G32"/>
    <mergeCell ref="E33:G34"/>
    <mergeCell ref="C36:D46"/>
    <mergeCell ref="E36:G37"/>
    <mergeCell ref="E38:G39"/>
    <mergeCell ref="E40:G41"/>
    <mergeCell ref="E42:G43"/>
    <mergeCell ref="E44:G46"/>
  </mergeCell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D5" sqref="D5:M5"/>
    </sheetView>
  </sheetViews>
  <sheetFormatPr defaultColWidth="9" defaultRowHeight="10.8"/>
  <cols>
    <col min="1" max="13" width="13.1666666666667" style="1" customWidth="1"/>
    <col min="14" max="16384" width="9" style="1"/>
  </cols>
  <sheetData>
    <row r="1" spans="13:13">
      <c r="M1" s="56" t="s">
        <v>673</v>
      </c>
    </row>
    <row r="2" ht="28.2" spans="1:13">
      <c r="A2" s="2" t="s">
        <v>674</v>
      </c>
      <c r="B2" s="2"/>
      <c r="C2" s="2"/>
      <c r="D2" s="2"/>
      <c r="E2" s="2"/>
      <c r="F2" s="2"/>
      <c r="G2" s="2"/>
      <c r="H2" s="2"/>
      <c r="I2" s="2"/>
      <c r="J2" s="2"/>
      <c r="K2" s="2"/>
      <c r="L2" s="2"/>
      <c r="M2" s="2"/>
    </row>
    <row r="3" ht="20.4" spans="1:13">
      <c r="A3" s="3" t="s">
        <v>675</v>
      </c>
      <c r="B3" s="3"/>
      <c r="C3" s="3"/>
      <c r="D3" s="3"/>
      <c r="E3" s="3"/>
      <c r="F3" s="3"/>
      <c r="G3" s="3"/>
      <c r="H3" s="3"/>
      <c r="I3" s="3"/>
      <c r="J3" s="3"/>
      <c r="K3" s="3"/>
      <c r="L3" s="3"/>
      <c r="M3" s="3"/>
    </row>
    <row r="4" ht="14.25" customHeight="1" spans="1:13">
      <c r="A4" s="50" t="s">
        <v>878</v>
      </c>
      <c r="B4" s="50"/>
      <c r="C4" s="50"/>
      <c r="D4" s="50"/>
      <c r="E4" s="50"/>
      <c r="F4" s="5"/>
      <c r="G4" s="5"/>
      <c r="H4" s="5"/>
      <c r="I4" s="57" t="s">
        <v>615</v>
      </c>
      <c r="J4" s="57"/>
      <c r="K4" s="57"/>
      <c r="L4" s="57"/>
      <c r="M4" s="5"/>
    </row>
    <row r="5" ht="15.6" spans="1:13">
      <c r="A5" s="6" t="s">
        <v>678</v>
      </c>
      <c r="B5" s="7" t="s">
        <v>379</v>
      </c>
      <c r="C5" s="8"/>
      <c r="D5" s="9" t="s">
        <v>395</v>
      </c>
      <c r="E5" s="10"/>
      <c r="F5" s="10"/>
      <c r="G5" s="10"/>
      <c r="H5" s="10"/>
      <c r="I5" s="10"/>
      <c r="J5" s="10"/>
      <c r="K5" s="10"/>
      <c r="L5" s="10"/>
      <c r="M5" s="10"/>
    </row>
    <row r="6" ht="15.6" spans="1:13">
      <c r="A6" s="6"/>
      <c r="B6" s="7" t="s">
        <v>679</v>
      </c>
      <c r="C6" s="8"/>
      <c r="D6" s="9" t="s">
        <v>879</v>
      </c>
      <c r="E6" s="10"/>
      <c r="F6" s="10"/>
      <c r="G6" s="10"/>
      <c r="H6" s="10"/>
      <c r="I6" s="10"/>
      <c r="J6" s="10"/>
      <c r="K6" s="10"/>
      <c r="L6" s="10"/>
      <c r="M6" s="10"/>
    </row>
    <row r="7" ht="15.6" spans="1:13">
      <c r="A7" s="6"/>
      <c r="B7" s="7" t="s">
        <v>681</v>
      </c>
      <c r="C7" s="8"/>
      <c r="D7" s="128" t="s">
        <v>106</v>
      </c>
      <c r="E7" s="129"/>
      <c r="F7" s="130"/>
      <c r="G7" s="11" t="s">
        <v>683</v>
      </c>
      <c r="H7" s="11"/>
      <c r="I7" s="11"/>
      <c r="J7" s="142" t="s">
        <v>880</v>
      </c>
      <c r="K7" s="145"/>
      <c r="L7" s="145"/>
      <c r="M7" s="146"/>
    </row>
    <row r="8" ht="15.6" spans="1:13">
      <c r="A8" s="6"/>
      <c r="B8" s="7" t="s">
        <v>685</v>
      </c>
      <c r="C8" s="8"/>
      <c r="D8" s="9" t="s">
        <v>881</v>
      </c>
      <c r="E8" s="10"/>
      <c r="F8" s="10"/>
      <c r="G8" s="11" t="s">
        <v>621</v>
      </c>
      <c r="H8" s="11"/>
      <c r="I8" s="11"/>
      <c r="J8" s="9" t="s">
        <v>882</v>
      </c>
      <c r="K8" s="10"/>
      <c r="L8" s="10"/>
      <c r="M8" s="10"/>
    </row>
    <row r="9" ht="15.6" spans="1:13">
      <c r="A9" s="6"/>
      <c r="B9" s="7" t="s">
        <v>619</v>
      </c>
      <c r="C9" s="8"/>
      <c r="D9" s="10" t="s">
        <v>883</v>
      </c>
      <c r="E9" s="10"/>
      <c r="F9" s="10"/>
      <c r="G9" s="11" t="s">
        <v>621</v>
      </c>
      <c r="H9" s="11"/>
      <c r="I9" s="11"/>
      <c r="J9" s="10">
        <v>13762020922</v>
      </c>
      <c r="K9" s="10"/>
      <c r="L9" s="10"/>
      <c r="M9" s="10"/>
    </row>
    <row r="10" ht="15.6" spans="1:13">
      <c r="A10" s="6"/>
      <c r="B10" s="7" t="s">
        <v>688</v>
      </c>
      <c r="C10" s="8"/>
      <c r="D10" s="12"/>
      <c r="E10" s="11"/>
      <c r="F10" s="11"/>
      <c r="G10" s="11"/>
      <c r="H10" s="11"/>
      <c r="I10" s="11"/>
      <c r="J10" s="11"/>
      <c r="K10" s="11"/>
      <c r="L10" s="11"/>
      <c r="M10" s="11"/>
    </row>
    <row r="11" ht="133.5" customHeight="1" spans="1:13">
      <c r="A11" s="6"/>
      <c r="B11" s="7" t="s">
        <v>690</v>
      </c>
      <c r="C11" s="8"/>
      <c r="D11" s="12" t="s">
        <v>884</v>
      </c>
      <c r="E11" s="11"/>
      <c r="F11" s="11"/>
      <c r="G11" s="11"/>
      <c r="H11" s="11"/>
      <c r="I11" s="11"/>
      <c r="J11" s="11"/>
      <c r="K11" s="11"/>
      <c r="L11" s="11"/>
      <c r="M11" s="11"/>
    </row>
    <row r="12" ht="15.6" spans="1:13">
      <c r="A12" s="6"/>
      <c r="B12" s="7" t="s">
        <v>692</v>
      </c>
      <c r="C12" s="8"/>
      <c r="D12" s="12" t="s">
        <v>885</v>
      </c>
      <c r="E12" s="11"/>
      <c r="F12" s="11"/>
      <c r="G12" s="11"/>
      <c r="H12" s="11"/>
      <c r="I12" s="11"/>
      <c r="J12" s="11"/>
      <c r="K12" s="11"/>
      <c r="L12" s="11"/>
      <c r="M12" s="11"/>
    </row>
    <row r="13" ht="15.6" spans="1:13">
      <c r="A13" s="6" t="s">
        <v>694</v>
      </c>
      <c r="B13" s="13" t="s">
        <v>695</v>
      </c>
      <c r="C13" s="14"/>
      <c r="D13" s="15" t="s">
        <v>696</v>
      </c>
      <c r="E13" s="15"/>
      <c r="F13" s="15" t="s">
        <v>697</v>
      </c>
      <c r="G13" s="15"/>
      <c r="H13" s="15"/>
      <c r="I13" s="15"/>
      <c r="J13" s="15" t="s">
        <v>698</v>
      </c>
      <c r="K13" s="15"/>
      <c r="L13" s="15"/>
      <c r="M13" s="15"/>
    </row>
    <row r="14" ht="15.6" spans="1:13">
      <c r="A14" s="6"/>
      <c r="B14" s="16"/>
      <c r="C14" s="17"/>
      <c r="D14" s="11" t="s">
        <v>699</v>
      </c>
      <c r="E14" s="11"/>
      <c r="F14" s="18">
        <v>4</v>
      </c>
      <c r="G14" s="10"/>
      <c r="H14" s="10"/>
      <c r="I14" s="10"/>
      <c r="J14" s="18">
        <v>8</v>
      </c>
      <c r="K14" s="10"/>
      <c r="L14" s="10"/>
      <c r="M14" s="10"/>
    </row>
    <row r="15" ht="15.6" spans="1:13">
      <c r="A15" s="6"/>
      <c r="B15" s="16"/>
      <c r="C15" s="17"/>
      <c r="D15" s="11" t="s">
        <v>700</v>
      </c>
      <c r="E15" s="11"/>
      <c r="F15" s="18">
        <v>4</v>
      </c>
      <c r="G15" s="10"/>
      <c r="H15" s="10"/>
      <c r="I15" s="10"/>
      <c r="J15" s="18">
        <v>8</v>
      </c>
      <c r="K15" s="10"/>
      <c r="L15" s="10"/>
      <c r="M15" s="10"/>
    </row>
    <row r="16" ht="15.6" spans="1:13">
      <c r="A16" s="6"/>
      <c r="B16" s="16"/>
      <c r="C16" s="17"/>
      <c r="D16" s="11" t="s">
        <v>701</v>
      </c>
      <c r="E16" s="11"/>
      <c r="F16" s="19"/>
      <c r="G16" s="11"/>
      <c r="H16" s="11"/>
      <c r="I16" s="11"/>
      <c r="J16" s="19"/>
      <c r="K16" s="11"/>
      <c r="L16" s="11"/>
      <c r="M16" s="11"/>
    </row>
    <row r="17" ht="15.6" spans="1:13">
      <c r="A17" s="6"/>
      <c r="B17" s="16"/>
      <c r="C17" s="17"/>
      <c r="D17" s="11" t="s">
        <v>702</v>
      </c>
      <c r="E17" s="11"/>
      <c r="F17" s="19"/>
      <c r="G17" s="11"/>
      <c r="H17" s="11"/>
      <c r="I17" s="11"/>
      <c r="J17" s="19"/>
      <c r="K17" s="11"/>
      <c r="L17" s="11"/>
      <c r="M17" s="11"/>
    </row>
    <row r="18" ht="15.6" spans="1:13">
      <c r="A18" s="6"/>
      <c r="B18" s="20"/>
      <c r="C18" s="21"/>
      <c r="D18" s="11" t="s">
        <v>703</v>
      </c>
      <c r="E18" s="11"/>
      <c r="F18" s="19"/>
      <c r="G18" s="11"/>
      <c r="H18" s="11"/>
      <c r="I18" s="11"/>
      <c r="J18" s="19"/>
      <c r="K18" s="11"/>
      <c r="L18" s="11"/>
      <c r="M18" s="11"/>
    </row>
    <row r="19" ht="15.6" spans="1:13">
      <c r="A19" s="6"/>
      <c r="B19" s="13" t="s">
        <v>704</v>
      </c>
      <c r="C19" s="14"/>
      <c r="D19" s="11" t="s">
        <v>696</v>
      </c>
      <c r="E19" s="11"/>
      <c r="F19" s="22" t="s">
        <v>705</v>
      </c>
      <c r="G19" s="22"/>
      <c r="H19" s="22"/>
      <c r="I19" s="22" t="s">
        <v>706</v>
      </c>
      <c r="J19" s="22"/>
      <c r="K19" s="22"/>
      <c r="L19" s="22" t="s">
        <v>707</v>
      </c>
      <c r="M19" s="22"/>
    </row>
    <row r="20" ht="15.6" spans="1:13">
      <c r="A20" s="6"/>
      <c r="B20" s="16"/>
      <c r="C20" s="17"/>
      <c r="D20" s="10" t="s">
        <v>699</v>
      </c>
      <c r="E20" s="10"/>
      <c r="F20" s="23"/>
      <c r="G20" s="23"/>
      <c r="H20" s="23"/>
      <c r="I20" s="147">
        <f>SUM(I21:K23)</f>
        <v>8</v>
      </c>
      <c r="J20" s="148"/>
      <c r="K20" s="149"/>
      <c r="L20" s="24"/>
      <c r="M20" s="24"/>
    </row>
    <row r="21" ht="15.6" spans="1:13">
      <c r="A21" s="6"/>
      <c r="B21" s="16"/>
      <c r="C21" s="17"/>
      <c r="D21" s="23" t="s">
        <v>886</v>
      </c>
      <c r="E21" s="23"/>
      <c r="F21" s="23"/>
      <c r="G21" s="23"/>
      <c r="H21" s="23"/>
      <c r="I21" s="18">
        <v>2</v>
      </c>
      <c r="J21" s="10"/>
      <c r="K21" s="10"/>
      <c r="L21" s="24"/>
      <c r="M21" s="24"/>
    </row>
    <row r="22" ht="15.6" spans="1:13">
      <c r="A22" s="6"/>
      <c r="B22" s="16"/>
      <c r="C22" s="17"/>
      <c r="D22" s="23" t="s">
        <v>887</v>
      </c>
      <c r="E22" s="23"/>
      <c r="F22" s="23"/>
      <c r="G22" s="23"/>
      <c r="H22" s="23"/>
      <c r="I22" s="18">
        <v>4</v>
      </c>
      <c r="J22" s="10"/>
      <c r="K22" s="10"/>
      <c r="L22" s="24"/>
      <c r="M22" s="24"/>
    </row>
    <row r="23" ht="15.6" spans="1:13">
      <c r="A23" s="6"/>
      <c r="B23" s="16"/>
      <c r="C23" s="17"/>
      <c r="D23" s="23" t="s">
        <v>888</v>
      </c>
      <c r="E23" s="23"/>
      <c r="F23" s="10"/>
      <c r="G23" s="10"/>
      <c r="H23" s="10"/>
      <c r="I23" s="18">
        <v>2</v>
      </c>
      <c r="J23" s="10"/>
      <c r="K23" s="10"/>
      <c r="L23" s="11"/>
      <c r="M23" s="11"/>
    </row>
    <row r="24" ht="15.6" spans="1:13">
      <c r="A24" s="6"/>
      <c r="B24" s="20"/>
      <c r="C24" s="21"/>
      <c r="D24" s="24" t="s">
        <v>889</v>
      </c>
      <c r="E24" s="24"/>
      <c r="F24" s="24"/>
      <c r="G24" s="24"/>
      <c r="H24" s="24"/>
      <c r="I24" s="24"/>
      <c r="J24" s="24"/>
      <c r="K24" s="24"/>
      <c r="L24" s="24"/>
      <c r="M24" s="24"/>
    </row>
    <row r="25" ht="26.25" customHeight="1" spans="1:13">
      <c r="A25" s="25" t="s">
        <v>710</v>
      </c>
      <c r="B25" s="25"/>
      <c r="C25" s="25"/>
      <c r="D25" s="12" t="s">
        <v>890</v>
      </c>
      <c r="E25" s="11"/>
      <c r="F25" s="11"/>
      <c r="G25" s="11"/>
      <c r="H25" s="11"/>
      <c r="I25" s="11"/>
      <c r="J25" s="11"/>
      <c r="K25" s="11"/>
      <c r="L25" s="11"/>
      <c r="M25" s="11"/>
    </row>
    <row r="26" ht="15.6" spans="1:13">
      <c r="A26" s="26" t="s">
        <v>712</v>
      </c>
      <c r="B26" s="27"/>
      <c r="C26" s="28" t="s">
        <v>713</v>
      </c>
      <c r="D26" s="28"/>
      <c r="E26" s="28"/>
      <c r="F26" s="28"/>
      <c r="G26" s="28"/>
      <c r="H26" s="15" t="s">
        <v>714</v>
      </c>
      <c r="I26" s="15"/>
      <c r="J26" s="15"/>
      <c r="K26" s="15" t="s">
        <v>715</v>
      </c>
      <c r="L26" s="15"/>
      <c r="M26" s="15"/>
    </row>
    <row r="27" ht="34.5" customHeight="1" spans="1:13">
      <c r="A27" s="29"/>
      <c r="B27" s="30"/>
      <c r="C27" s="131" t="s">
        <v>891</v>
      </c>
      <c r="D27" s="132"/>
      <c r="E27" s="132"/>
      <c r="F27" s="132"/>
      <c r="G27" s="133"/>
      <c r="H27" s="34" t="s">
        <v>892</v>
      </c>
      <c r="I27" s="58"/>
      <c r="J27" s="59"/>
      <c r="K27" s="34" t="s">
        <v>893</v>
      </c>
      <c r="L27" s="58"/>
      <c r="M27" s="59"/>
    </row>
    <row r="28" ht="14.25" customHeight="1" spans="1:13">
      <c r="A28" s="29"/>
      <c r="B28" s="30"/>
      <c r="C28" s="134"/>
      <c r="D28" s="135"/>
      <c r="E28" s="135"/>
      <c r="F28" s="135"/>
      <c r="G28" s="136"/>
      <c r="H28" s="38"/>
      <c r="I28" s="60"/>
      <c r="J28" s="61"/>
      <c r="K28" s="38"/>
      <c r="L28" s="60"/>
      <c r="M28" s="61"/>
    </row>
    <row r="29" ht="14.25" customHeight="1" spans="1:13">
      <c r="A29" s="29"/>
      <c r="B29" s="30"/>
      <c r="C29" s="137"/>
      <c r="D29" s="138"/>
      <c r="E29" s="138"/>
      <c r="F29" s="138"/>
      <c r="G29" s="139"/>
      <c r="H29" s="42"/>
      <c r="I29" s="62"/>
      <c r="J29" s="63"/>
      <c r="K29" s="42"/>
      <c r="L29" s="62"/>
      <c r="M29" s="63"/>
    </row>
    <row r="30" ht="41.25" customHeight="1" spans="1:13">
      <c r="A30" s="43" t="s">
        <v>720</v>
      </c>
      <c r="B30" s="44" t="s">
        <v>721</v>
      </c>
      <c r="C30" s="140" t="s">
        <v>894</v>
      </c>
      <c r="D30" s="141"/>
      <c r="E30" s="141"/>
      <c r="F30" s="141"/>
      <c r="G30" s="141"/>
      <c r="H30" s="141"/>
      <c r="I30" s="141"/>
      <c r="J30" s="141"/>
      <c r="K30" s="141"/>
      <c r="L30" s="141"/>
      <c r="M30" s="150"/>
    </row>
    <row r="31" ht="35.25" customHeight="1" spans="1:13">
      <c r="A31" s="45"/>
      <c r="B31" s="44" t="s">
        <v>723</v>
      </c>
      <c r="C31" s="140" t="s">
        <v>895</v>
      </c>
      <c r="D31" s="141"/>
      <c r="E31" s="141"/>
      <c r="F31" s="141"/>
      <c r="G31" s="141"/>
      <c r="H31" s="141"/>
      <c r="I31" s="141"/>
      <c r="J31" s="141"/>
      <c r="K31" s="141"/>
      <c r="L31" s="141"/>
      <c r="M31" s="150"/>
    </row>
    <row r="32" ht="23.25" customHeight="1" spans="1:13">
      <c r="A32" s="45"/>
      <c r="B32" s="46" t="s">
        <v>725</v>
      </c>
      <c r="C32" s="11" t="s">
        <v>641</v>
      </c>
      <c r="D32" s="11"/>
      <c r="E32" s="11" t="s">
        <v>642</v>
      </c>
      <c r="F32" s="11"/>
      <c r="G32" s="11"/>
      <c r="H32" s="11" t="s">
        <v>643</v>
      </c>
      <c r="I32" s="11"/>
      <c r="J32" s="11"/>
      <c r="K32" s="11"/>
      <c r="L32" s="11" t="s">
        <v>644</v>
      </c>
      <c r="M32" s="11"/>
    </row>
    <row r="33" ht="23.25" customHeight="1" spans="1:13">
      <c r="A33" s="45"/>
      <c r="B33" s="47"/>
      <c r="C33" s="11" t="s">
        <v>726</v>
      </c>
      <c r="D33" s="11"/>
      <c r="E33" s="11" t="s">
        <v>646</v>
      </c>
      <c r="F33" s="11"/>
      <c r="G33" s="11"/>
      <c r="H33" s="9" t="s">
        <v>896</v>
      </c>
      <c r="I33" s="10"/>
      <c r="J33" s="10"/>
      <c r="K33" s="10"/>
      <c r="L33" s="10" t="s">
        <v>897</v>
      </c>
      <c r="M33" s="10"/>
    </row>
    <row r="34" ht="23.25" customHeight="1" spans="1:13">
      <c r="A34" s="45"/>
      <c r="B34" s="47"/>
      <c r="C34" s="11"/>
      <c r="D34" s="11"/>
      <c r="E34" s="11" t="s">
        <v>649</v>
      </c>
      <c r="F34" s="11"/>
      <c r="G34" s="11"/>
      <c r="H34" s="9" t="s">
        <v>898</v>
      </c>
      <c r="I34" s="10"/>
      <c r="J34" s="10"/>
      <c r="K34" s="10"/>
      <c r="L34" s="10" t="s">
        <v>899</v>
      </c>
      <c r="M34" s="10"/>
    </row>
    <row r="35" ht="23.25" customHeight="1" spans="1:13">
      <c r="A35" s="45"/>
      <c r="B35" s="47"/>
      <c r="C35" s="11"/>
      <c r="D35" s="11"/>
      <c r="E35" s="11" t="s">
        <v>651</v>
      </c>
      <c r="F35" s="11"/>
      <c r="G35" s="11"/>
      <c r="H35" s="9" t="s">
        <v>900</v>
      </c>
      <c r="I35" s="10"/>
      <c r="J35" s="10"/>
      <c r="K35" s="10"/>
      <c r="L35" s="161">
        <v>44925</v>
      </c>
      <c r="M35" s="10"/>
    </row>
    <row r="36" ht="23.25" customHeight="1" spans="1:13">
      <c r="A36" s="45"/>
      <c r="B36" s="47"/>
      <c r="C36" s="11"/>
      <c r="D36" s="11"/>
      <c r="E36" s="13" t="s">
        <v>654</v>
      </c>
      <c r="F36" s="48"/>
      <c r="G36" s="14"/>
      <c r="H36" s="34" t="s">
        <v>901</v>
      </c>
      <c r="I36" s="153"/>
      <c r="J36" s="153"/>
      <c r="K36" s="154"/>
      <c r="L36" s="143" t="s">
        <v>902</v>
      </c>
      <c r="M36" s="59"/>
    </row>
    <row r="37" ht="2.25" customHeight="1" spans="1:13">
      <c r="A37" s="45"/>
      <c r="B37" s="47"/>
      <c r="C37" s="11"/>
      <c r="D37" s="11"/>
      <c r="E37" s="20"/>
      <c r="F37" s="50"/>
      <c r="G37" s="21"/>
      <c r="H37" s="144"/>
      <c r="I37" s="155"/>
      <c r="J37" s="155"/>
      <c r="K37" s="156"/>
      <c r="L37" s="42"/>
      <c r="M37" s="63"/>
    </row>
    <row r="38" ht="23.25" customHeight="1" spans="1:13">
      <c r="A38" s="45"/>
      <c r="B38" s="47"/>
      <c r="C38" s="11" t="s">
        <v>641</v>
      </c>
      <c r="D38" s="11"/>
      <c r="E38" s="11" t="s">
        <v>642</v>
      </c>
      <c r="F38" s="11"/>
      <c r="G38" s="11"/>
      <c r="H38" s="10" t="s">
        <v>643</v>
      </c>
      <c r="I38" s="10"/>
      <c r="J38" s="10"/>
      <c r="K38" s="10"/>
      <c r="L38" s="10" t="s">
        <v>644</v>
      </c>
      <c r="M38" s="10"/>
    </row>
    <row r="39" ht="23.25" customHeight="1" spans="1:13">
      <c r="A39" s="45"/>
      <c r="B39" s="47"/>
      <c r="C39" s="11" t="s">
        <v>726</v>
      </c>
      <c r="D39" s="11"/>
      <c r="E39" s="11" t="s">
        <v>658</v>
      </c>
      <c r="F39" s="11"/>
      <c r="G39" s="11"/>
      <c r="H39" s="9" t="s">
        <v>903</v>
      </c>
      <c r="I39" s="10"/>
      <c r="J39" s="10"/>
      <c r="K39" s="10"/>
      <c r="L39" s="10" t="s">
        <v>904</v>
      </c>
      <c r="M39" s="10"/>
    </row>
    <row r="40" ht="23.25" customHeight="1" spans="1:13">
      <c r="A40" s="45"/>
      <c r="B40" s="47"/>
      <c r="C40" s="11"/>
      <c r="D40" s="11"/>
      <c r="E40" s="11" t="s">
        <v>660</v>
      </c>
      <c r="F40" s="11"/>
      <c r="G40" s="11"/>
      <c r="H40" s="9" t="s">
        <v>905</v>
      </c>
      <c r="I40" s="10"/>
      <c r="J40" s="10"/>
      <c r="K40" s="10"/>
      <c r="L40" s="10" t="s">
        <v>906</v>
      </c>
      <c r="M40" s="10"/>
    </row>
    <row r="41" ht="23.25" customHeight="1" spans="1:13">
      <c r="A41" s="45"/>
      <c r="B41" s="47"/>
      <c r="C41" s="11"/>
      <c r="D41" s="11"/>
      <c r="E41" s="11" t="s">
        <v>663</v>
      </c>
      <c r="F41" s="11"/>
      <c r="G41" s="11"/>
      <c r="H41" s="10" t="s">
        <v>907</v>
      </c>
      <c r="I41" s="10"/>
      <c r="J41" s="10"/>
      <c r="K41" s="10"/>
      <c r="L41" s="10" t="s">
        <v>908</v>
      </c>
      <c r="M41" s="10"/>
    </row>
    <row r="42" ht="23.25" customHeight="1" spans="1:13">
      <c r="A42" s="45"/>
      <c r="B42" s="47"/>
      <c r="C42" s="11"/>
      <c r="D42" s="11"/>
      <c r="E42" s="11" t="s">
        <v>665</v>
      </c>
      <c r="F42" s="11"/>
      <c r="G42" s="11"/>
      <c r="H42" s="9" t="s">
        <v>909</v>
      </c>
      <c r="I42" s="10"/>
      <c r="J42" s="10"/>
      <c r="K42" s="10"/>
      <c r="L42" s="151">
        <v>0.015</v>
      </c>
      <c r="M42" s="10"/>
    </row>
    <row r="43" ht="32.25" customHeight="1" spans="1:13">
      <c r="A43" s="45"/>
      <c r="B43" s="47"/>
      <c r="C43" s="11"/>
      <c r="D43" s="11"/>
      <c r="E43" s="13" t="s">
        <v>667</v>
      </c>
      <c r="F43" s="48"/>
      <c r="G43" s="14"/>
      <c r="H43" s="34" t="s">
        <v>910</v>
      </c>
      <c r="I43" s="153"/>
      <c r="J43" s="153"/>
      <c r="K43" s="154"/>
      <c r="L43" s="157" t="s">
        <v>911</v>
      </c>
      <c r="M43" s="158"/>
    </row>
    <row r="44" ht="18" customHeight="1" spans="1:13">
      <c r="A44" s="45"/>
      <c r="B44" s="47"/>
      <c r="C44" s="11"/>
      <c r="D44" s="11"/>
      <c r="E44" s="20"/>
      <c r="F44" s="50"/>
      <c r="G44" s="21"/>
      <c r="H44" s="144"/>
      <c r="I44" s="155"/>
      <c r="J44" s="155"/>
      <c r="K44" s="156"/>
      <c r="L44" s="159"/>
      <c r="M44" s="160"/>
    </row>
    <row r="45" ht="33.75" customHeight="1" spans="1:13">
      <c r="A45" s="25" t="s">
        <v>743</v>
      </c>
      <c r="B45" s="25"/>
      <c r="C45" s="25"/>
      <c r="D45" s="52" t="s">
        <v>743</v>
      </c>
      <c r="E45" s="53"/>
      <c r="F45" s="53"/>
      <c r="G45" s="53"/>
      <c r="H45" s="53"/>
      <c r="I45" s="53"/>
      <c r="J45" s="53"/>
      <c r="K45" s="53"/>
      <c r="L45" s="53"/>
      <c r="M45" s="8"/>
    </row>
    <row r="46" ht="66.75" customHeight="1" spans="1:13">
      <c r="A46" s="25" t="s">
        <v>745</v>
      </c>
      <c r="B46" s="25"/>
      <c r="C46" s="25"/>
      <c r="D46" s="54" t="s">
        <v>746</v>
      </c>
      <c r="E46" s="55"/>
      <c r="F46" s="55"/>
      <c r="G46" s="55"/>
      <c r="H46" s="55"/>
      <c r="I46" s="55"/>
      <c r="J46" s="55"/>
      <c r="K46" s="55"/>
      <c r="L46" s="55"/>
      <c r="M46" s="68"/>
    </row>
  </sheetData>
  <mergeCells count="126">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I20" sqref="I20:K20"/>
    </sheetView>
  </sheetViews>
  <sheetFormatPr defaultColWidth="9" defaultRowHeight="10.8"/>
  <cols>
    <col min="1" max="13" width="13.1666666666667" style="1" customWidth="1"/>
    <col min="14" max="16384" width="9" style="1"/>
  </cols>
  <sheetData>
    <row r="1" spans="13:13">
      <c r="M1" s="56" t="s">
        <v>673</v>
      </c>
    </row>
    <row r="2" ht="28.2" spans="1:13">
      <c r="A2" s="2" t="s">
        <v>674</v>
      </c>
      <c r="B2" s="2"/>
      <c r="C2" s="2"/>
      <c r="D2" s="2"/>
      <c r="E2" s="2"/>
      <c r="F2" s="2"/>
      <c r="G2" s="2"/>
      <c r="H2" s="2"/>
      <c r="I2" s="2"/>
      <c r="J2" s="2"/>
      <c r="K2" s="2"/>
      <c r="L2" s="2"/>
      <c r="M2" s="2"/>
    </row>
    <row r="3" ht="20.4" spans="1:13">
      <c r="A3" s="3" t="s">
        <v>675</v>
      </c>
      <c r="B3" s="3"/>
      <c r="C3" s="3"/>
      <c r="D3" s="3"/>
      <c r="E3" s="3"/>
      <c r="F3" s="3"/>
      <c r="G3" s="3"/>
      <c r="H3" s="3"/>
      <c r="I3" s="3"/>
      <c r="J3" s="3"/>
      <c r="K3" s="3"/>
      <c r="L3" s="3"/>
      <c r="M3" s="3"/>
    </row>
    <row r="4" ht="14.25" customHeight="1" spans="1:13">
      <c r="A4" s="50" t="s">
        <v>878</v>
      </c>
      <c r="B4" s="50"/>
      <c r="C4" s="50"/>
      <c r="D4" s="50"/>
      <c r="E4" s="50"/>
      <c r="F4" s="50"/>
      <c r="G4" s="5"/>
      <c r="H4" s="5"/>
      <c r="I4" s="57" t="s">
        <v>912</v>
      </c>
      <c r="J4" s="57"/>
      <c r="K4" s="57"/>
      <c r="L4" s="57"/>
      <c r="M4" s="5"/>
    </row>
    <row r="5" ht="14.25" customHeight="1" spans="1:13">
      <c r="A5" s="6" t="s">
        <v>678</v>
      </c>
      <c r="B5" s="7" t="s">
        <v>379</v>
      </c>
      <c r="C5" s="8"/>
      <c r="D5" s="9" t="s">
        <v>394</v>
      </c>
      <c r="E5" s="10"/>
      <c r="F5" s="10"/>
      <c r="G5" s="10"/>
      <c r="H5" s="10"/>
      <c r="I5" s="10"/>
      <c r="J5" s="10"/>
      <c r="K5" s="10"/>
      <c r="L5" s="10"/>
      <c r="M5" s="10"/>
    </row>
    <row r="6" ht="15.6" spans="1:13">
      <c r="A6" s="6"/>
      <c r="B6" s="7" t="s">
        <v>679</v>
      </c>
      <c r="C6" s="8"/>
      <c r="D6" s="9" t="s">
        <v>879</v>
      </c>
      <c r="E6" s="10"/>
      <c r="F6" s="10"/>
      <c r="G6" s="10"/>
      <c r="H6" s="10"/>
      <c r="I6" s="10"/>
      <c r="J6" s="10"/>
      <c r="K6" s="10"/>
      <c r="L6" s="10"/>
      <c r="M6" s="10"/>
    </row>
    <row r="7" ht="14.25" customHeight="1" spans="1:13">
      <c r="A7" s="6"/>
      <c r="B7" s="7" t="s">
        <v>681</v>
      </c>
      <c r="C7" s="8"/>
      <c r="D7" s="128" t="s">
        <v>106</v>
      </c>
      <c r="E7" s="129"/>
      <c r="F7" s="130"/>
      <c r="G7" s="10" t="s">
        <v>683</v>
      </c>
      <c r="H7" s="10"/>
      <c r="I7" s="10"/>
      <c r="J7" s="142" t="s">
        <v>880</v>
      </c>
      <c r="K7" s="145"/>
      <c r="L7" s="145"/>
      <c r="M7" s="146"/>
    </row>
    <row r="8" ht="14.25" customHeight="1" spans="1:13">
      <c r="A8" s="6"/>
      <c r="B8" s="7" t="s">
        <v>685</v>
      </c>
      <c r="C8" s="8"/>
      <c r="D8" s="9" t="s">
        <v>913</v>
      </c>
      <c r="E8" s="10"/>
      <c r="F8" s="10"/>
      <c r="G8" s="10" t="s">
        <v>621</v>
      </c>
      <c r="H8" s="10"/>
      <c r="I8" s="10"/>
      <c r="J8" s="9" t="s">
        <v>914</v>
      </c>
      <c r="K8" s="10"/>
      <c r="L8" s="10"/>
      <c r="M8" s="10"/>
    </row>
    <row r="9" ht="15.6" spans="1:13">
      <c r="A9" s="6"/>
      <c r="B9" s="7" t="s">
        <v>619</v>
      </c>
      <c r="C9" s="8"/>
      <c r="D9" s="10" t="s">
        <v>883</v>
      </c>
      <c r="E9" s="10"/>
      <c r="F9" s="10"/>
      <c r="G9" s="10" t="s">
        <v>621</v>
      </c>
      <c r="H9" s="10"/>
      <c r="I9" s="10"/>
      <c r="J9" s="10">
        <v>13762020922</v>
      </c>
      <c r="K9" s="10"/>
      <c r="L9" s="10"/>
      <c r="M9" s="10"/>
    </row>
    <row r="10" ht="15.6" spans="1:13">
      <c r="A10" s="6"/>
      <c r="B10" s="7" t="s">
        <v>688</v>
      </c>
      <c r="C10" s="8"/>
      <c r="D10" s="9"/>
      <c r="E10" s="10"/>
      <c r="F10" s="10"/>
      <c r="G10" s="10"/>
      <c r="H10" s="10"/>
      <c r="I10" s="10"/>
      <c r="J10" s="10"/>
      <c r="K10" s="10"/>
      <c r="L10" s="10"/>
      <c r="M10" s="10"/>
    </row>
    <row r="11" ht="133.5" customHeight="1" spans="1:13">
      <c r="A11" s="6"/>
      <c r="B11" s="7" t="s">
        <v>690</v>
      </c>
      <c r="C11" s="8"/>
      <c r="D11" s="12" t="s">
        <v>915</v>
      </c>
      <c r="E11" s="11"/>
      <c r="F11" s="11"/>
      <c r="G11" s="11"/>
      <c r="H11" s="11"/>
      <c r="I11" s="11"/>
      <c r="J11" s="11"/>
      <c r="K11" s="11"/>
      <c r="L11" s="11"/>
      <c r="M11" s="11"/>
    </row>
    <row r="12" ht="15.6" spans="1:13">
      <c r="A12" s="6"/>
      <c r="B12" s="7" t="s">
        <v>692</v>
      </c>
      <c r="C12" s="8"/>
      <c r="D12" s="12" t="s">
        <v>885</v>
      </c>
      <c r="E12" s="11"/>
      <c r="F12" s="11"/>
      <c r="G12" s="11"/>
      <c r="H12" s="11"/>
      <c r="I12" s="11"/>
      <c r="J12" s="11"/>
      <c r="K12" s="11"/>
      <c r="L12" s="11"/>
      <c r="M12" s="11"/>
    </row>
    <row r="13" ht="15.6" spans="1:13">
      <c r="A13" s="6" t="s">
        <v>694</v>
      </c>
      <c r="B13" s="13" t="s">
        <v>695</v>
      </c>
      <c r="C13" s="14"/>
      <c r="D13" s="15" t="s">
        <v>696</v>
      </c>
      <c r="E13" s="15"/>
      <c r="F13" s="15" t="s">
        <v>697</v>
      </c>
      <c r="G13" s="15"/>
      <c r="H13" s="15"/>
      <c r="I13" s="15"/>
      <c r="J13" s="15" t="s">
        <v>698</v>
      </c>
      <c r="K13" s="15"/>
      <c r="L13" s="15"/>
      <c r="M13" s="15"/>
    </row>
    <row r="14" ht="15.6" spans="1:13">
      <c r="A14" s="6"/>
      <c r="B14" s="16"/>
      <c r="C14" s="17"/>
      <c r="D14" s="11" t="s">
        <v>699</v>
      </c>
      <c r="E14" s="11"/>
      <c r="F14" s="18">
        <v>8</v>
      </c>
      <c r="G14" s="10"/>
      <c r="H14" s="10"/>
      <c r="I14" s="10"/>
      <c r="J14" s="18">
        <v>10</v>
      </c>
      <c r="K14" s="10"/>
      <c r="L14" s="10"/>
      <c r="M14" s="10"/>
    </row>
    <row r="15" ht="15.6" spans="1:13">
      <c r="A15" s="6"/>
      <c r="B15" s="16"/>
      <c r="C15" s="17"/>
      <c r="D15" s="11" t="s">
        <v>700</v>
      </c>
      <c r="E15" s="11"/>
      <c r="F15" s="18">
        <v>8</v>
      </c>
      <c r="G15" s="10"/>
      <c r="H15" s="10"/>
      <c r="I15" s="10"/>
      <c r="J15" s="18">
        <v>10</v>
      </c>
      <c r="K15" s="10"/>
      <c r="L15" s="10"/>
      <c r="M15" s="10"/>
    </row>
    <row r="16" ht="15.6" spans="1:13">
      <c r="A16" s="6"/>
      <c r="B16" s="16"/>
      <c r="C16" s="17"/>
      <c r="D16" s="11" t="s">
        <v>701</v>
      </c>
      <c r="E16" s="11"/>
      <c r="F16" s="18"/>
      <c r="G16" s="10"/>
      <c r="H16" s="10"/>
      <c r="I16" s="10"/>
      <c r="J16" s="18"/>
      <c r="K16" s="10"/>
      <c r="L16" s="10"/>
      <c r="M16" s="10"/>
    </row>
    <row r="17" ht="15.6" spans="1:13">
      <c r="A17" s="6"/>
      <c r="B17" s="16"/>
      <c r="C17" s="17"/>
      <c r="D17" s="11" t="s">
        <v>702</v>
      </c>
      <c r="E17" s="11"/>
      <c r="F17" s="18"/>
      <c r="G17" s="10"/>
      <c r="H17" s="10"/>
      <c r="I17" s="10"/>
      <c r="J17" s="18"/>
      <c r="K17" s="10"/>
      <c r="L17" s="10"/>
      <c r="M17" s="10"/>
    </row>
    <row r="18" ht="15.6" spans="1:13">
      <c r="A18" s="6"/>
      <c r="B18" s="20"/>
      <c r="C18" s="21"/>
      <c r="D18" s="11" t="s">
        <v>703</v>
      </c>
      <c r="E18" s="11"/>
      <c r="F18" s="18"/>
      <c r="G18" s="10"/>
      <c r="H18" s="10"/>
      <c r="I18" s="10"/>
      <c r="J18" s="18"/>
      <c r="K18" s="10"/>
      <c r="L18" s="10"/>
      <c r="M18" s="10"/>
    </row>
    <row r="19" ht="15.6" spans="1:13">
      <c r="A19" s="6"/>
      <c r="B19" s="13" t="s">
        <v>704</v>
      </c>
      <c r="C19" s="14"/>
      <c r="D19" s="11" t="s">
        <v>696</v>
      </c>
      <c r="E19" s="11"/>
      <c r="F19" s="22" t="s">
        <v>705</v>
      </c>
      <c r="G19" s="22"/>
      <c r="H19" s="22"/>
      <c r="I19" s="22" t="s">
        <v>706</v>
      </c>
      <c r="J19" s="22"/>
      <c r="K19" s="22"/>
      <c r="L19" s="22" t="s">
        <v>707</v>
      </c>
      <c r="M19" s="22"/>
    </row>
    <row r="20" ht="15.6" spans="1:13">
      <c r="A20" s="6"/>
      <c r="B20" s="16"/>
      <c r="C20" s="17"/>
      <c r="D20" s="10" t="s">
        <v>699</v>
      </c>
      <c r="E20" s="10"/>
      <c r="F20" s="23"/>
      <c r="G20" s="23"/>
      <c r="H20" s="23"/>
      <c r="I20" s="147">
        <f>SUM(I21:K23)</f>
        <v>8</v>
      </c>
      <c r="J20" s="148"/>
      <c r="K20" s="149"/>
      <c r="L20" s="24"/>
      <c r="M20" s="24"/>
    </row>
    <row r="21" ht="15.6" spans="1:13">
      <c r="A21" s="6"/>
      <c r="B21" s="16"/>
      <c r="C21" s="17"/>
      <c r="D21" s="23" t="s">
        <v>886</v>
      </c>
      <c r="E21" s="23"/>
      <c r="F21" s="23"/>
      <c r="G21" s="23"/>
      <c r="H21" s="23"/>
      <c r="I21" s="18">
        <v>2</v>
      </c>
      <c r="J21" s="10"/>
      <c r="K21" s="10"/>
      <c r="L21" s="24"/>
      <c r="M21" s="24"/>
    </row>
    <row r="22" ht="15.6" spans="1:13">
      <c r="A22" s="6"/>
      <c r="B22" s="16"/>
      <c r="C22" s="17"/>
      <c r="D22" s="23" t="s">
        <v>887</v>
      </c>
      <c r="E22" s="23"/>
      <c r="F22" s="23"/>
      <c r="G22" s="23"/>
      <c r="H22" s="23"/>
      <c r="I22" s="18">
        <v>4</v>
      </c>
      <c r="J22" s="10"/>
      <c r="K22" s="10"/>
      <c r="L22" s="24"/>
      <c r="M22" s="24"/>
    </row>
    <row r="23" ht="15.6" spans="1:13">
      <c r="A23" s="6"/>
      <c r="B23" s="16"/>
      <c r="C23" s="17"/>
      <c r="D23" s="23" t="s">
        <v>888</v>
      </c>
      <c r="E23" s="23"/>
      <c r="F23" s="10"/>
      <c r="G23" s="10"/>
      <c r="H23" s="10"/>
      <c r="I23" s="18">
        <v>2</v>
      </c>
      <c r="J23" s="10"/>
      <c r="K23" s="10"/>
      <c r="L23" s="11"/>
      <c r="M23" s="11"/>
    </row>
    <row r="24" ht="15.6" spans="1:13">
      <c r="A24" s="6"/>
      <c r="B24" s="20"/>
      <c r="C24" s="21"/>
      <c r="D24" s="24" t="s">
        <v>889</v>
      </c>
      <c r="E24" s="24"/>
      <c r="F24" s="24"/>
      <c r="G24" s="24"/>
      <c r="H24" s="24"/>
      <c r="I24" s="24"/>
      <c r="J24" s="24"/>
      <c r="K24" s="24"/>
      <c r="L24" s="24"/>
      <c r="M24" s="24"/>
    </row>
    <row r="25" ht="26.25" customHeight="1" spans="1:13">
      <c r="A25" s="25" t="s">
        <v>710</v>
      </c>
      <c r="B25" s="25"/>
      <c r="C25" s="25"/>
      <c r="D25" s="12" t="s">
        <v>890</v>
      </c>
      <c r="E25" s="11"/>
      <c r="F25" s="11"/>
      <c r="G25" s="11"/>
      <c r="H25" s="11"/>
      <c r="I25" s="11"/>
      <c r="J25" s="11"/>
      <c r="K25" s="11"/>
      <c r="L25" s="11"/>
      <c r="M25" s="11"/>
    </row>
    <row r="26" ht="15.6" spans="1:13">
      <c r="A26" s="26" t="s">
        <v>712</v>
      </c>
      <c r="B26" s="27"/>
      <c r="C26" s="28" t="s">
        <v>713</v>
      </c>
      <c r="D26" s="28"/>
      <c r="E26" s="28"/>
      <c r="F26" s="28"/>
      <c r="G26" s="28"/>
      <c r="H26" s="15" t="s">
        <v>714</v>
      </c>
      <c r="I26" s="15"/>
      <c r="J26" s="15"/>
      <c r="K26" s="15" t="s">
        <v>715</v>
      </c>
      <c r="L26" s="15"/>
      <c r="M26" s="15"/>
    </row>
    <row r="27" ht="34.5" customHeight="1" spans="1:13">
      <c r="A27" s="29"/>
      <c r="B27" s="30"/>
      <c r="C27" s="131" t="s">
        <v>916</v>
      </c>
      <c r="D27" s="132"/>
      <c r="E27" s="132"/>
      <c r="F27" s="132"/>
      <c r="G27" s="133"/>
      <c r="H27" s="34" t="s">
        <v>892</v>
      </c>
      <c r="I27" s="58"/>
      <c r="J27" s="59"/>
      <c r="K27" s="34" t="s">
        <v>893</v>
      </c>
      <c r="L27" s="58"/>
      <c r="M27" s="59"/>
    </row>
    <row r="28" ht="14.25" customHeight="1" spans="1:13">
      <c r="A28" s="29"/>
      <c r="B28" s="30"/>
      <c r="C28" s="134"/>
      <c r="D28" s="135"/>
      <c r="E28" s="135"/>
      <c r="F28" s="135"/>
      <c r="G28" s="136"/>
      <c r="H28" s="38"/>
      <c r="I28" s="60"/>
      <c r="J28" s="61"/>
      <c r="K28" s="38"/>
      <c r="L28" s="60"/>
      <c r="M28" s="61"/>
    </row>
    <row r="29" ht="14.25" customHeight="1" spans="1:13">
      <c r="A29" s="29"/>
      <c r="B29" s="30"/>
      <c r="C29" s="137"/>
      <c r="D29" s="138"/>
      <c r="E29" s="138"/>
      <c r="F29" s="138"/>
      <c r="G29" s="139"/>
      <c r="H29" s="42"/>
      <c r="I29" s="62"/>
      <c r="J29" s="63"/>
      <c r="K29" s="42"/>
      <c r="L29" s="62"/>
      <c r="M29" s="63"/>
    </row>
    <row r="30" ht="41.25" customHeight="1" spans="1:13">
      <c r="A30" s="43" t="s">
        <v>720</v>
      </c>
      <c r="B30" s="44" t="s">
        <v>721</v>
      </c>
      <c r="C30" s="140" t="s">
        <v>917</v>
      </c>
      <c r="D30" s="141"/>
      <c r="E30" s="141"/>
      <c r="F30" s="141"/>
      <c r="G30" s="141"/>
      <c r="H30" s="141"/>
      <c r="I30" s="141"/>
      <c r="J30" s="141"/>
      <c r="K30" s="141"/>
      <c r="L30" s="141"/>
      <c r="M30" s="150"/>
    </row>
    <row r="31" ht="35.25" customHeight="1" spans="1:13">
      <c r="A31" s="45"/>
      <c r="B31" s="44" t="s">
        <v>723</v>
      </c>
      <c r="C31" s="9" t="s">
        <v>918</v>
      </c>
      <c r="D31" s="10"/>
      <c r="E31" s="10"/>
      <c r="F31" s="10"/>
      <c r="G31" s="10"/>
      <c r="H31" s="10"/>
      <c r="I31" s="10"/>
      <c r="J31" s="10"/>
      <c r="K31" s="10"/>
      <c r="L31" s="10"/>
      <c r="M31" s="10"/>
    </row>
    <row r="32" ht="23.25" customHeight="1" spans="1:13">
      <c r="A32" s="45"/>
      <c r="B32" s="46" t="s">
        <v>725</v>
      </c>
      <c r="C32" s="11" t="s">
        <v>641</v>
      </c>
      <c r="D32" s="11"/>
      <c r="E32" s="11" t="s">
        <v>642</v>
      </c>
      <c r="F32" s="11"/>
      <c r="G32" s="11"/>
      <c r="H32" s="11" t="s">
        <v>643</v>
      </c>
      <c r="I32" s="11"/>
      <c r="J32" s="11"/>
      <c r="K32" s="11"/>
      <c r="L32" s="11" t="s">
        <v>644</v>
      </c>
      <c r="M32" s="11"/>
    </row>
    <row r="33" ht="23.25" customHeight="1" spans="1:13">
      <c r="A33" s="45"/>
      <c r="B33" s="47"/>
      <c r="C33" s="11" t="s">
        <v>726</v>
      </c>
      <c r="D33" s="11"/>
      <c r="E33" s="10" t="s">
        <v>646</v>
      </c>
      <c r="F33" s="10"/>
      <c r="G33" s="10"/>
      <c r="H33" s="9" t="s">
        <v>919</v>
      </c>
      <c r="I33" s="10"/>
      <c r="J33" s="10"/>
      <c r="K33" s="10"/>
      <c r="L33" s="151" t="s">
        <v>920</v>
      </c>
      <c r="M33" s="10"/>
    </row>
    <row r="34" ht="23.25" customHeight="1" spans="1:13">
      <c r="A34" s="45"/>
      <c r="B34" s="47"/>
      <c r="C34" s="11"/>
      <c r="D34" s="11"/>
      <c r="E34" s="10" t="s">
        <v>649</v>
      </c>
      <c r="F34" s="10"/>
      <c r="G34" s="10"/>
      <c r="H34" s="142" t="s">
        <v>921</v>
      </c>
      <c r="I34" s="145"/>
      <c r="J34" s="145"/>
      <c r="K34" s="146"/>
      <c r="L34" s="152">
        <v>0.031</v>
      </c>
      <c r="M34" s="149"/>
    </row>
    <row r="35" ht="23.25" customHeight="1" spans="1:13">
      <c r="A35" s="45"/>
      <c r="B35" s="47"/>
      <c r="C35" s="11"/>
      <c r="D35" s="11"/>
      <c r="E35" s="10" t="s">
        <v>651</v>
      </c>
      <c r="F35" s="10"/>
      <c r="G35" s="10"/>
      <c r="H35" s="9"/>
      <c r="I35" s="10"/>
      <c r="J35" s="10"/>
      <c r="K35" s="10"/>
      <c r="L35" s="10"/>
      <c r="M35" s="10"/>
    </row>
    <row r="36" ht="23.25" customHeight="1" spans="1:13">
      <c r="A36" s="45"/>
      <c r="B36" s="47"/>
      <c r="C36" s="11"/>
      <c r="D36" s="11"/>
      <c r="E36" s="143" t="s">
        <v>654</v>
      </c>
      <c r="F36" s="58"/>
      <c r="G36" s="59"/>
      <c r="H36" s="34"/>
      <c r="I36" s="153"/>
      <c r="J36" s="153"/>
      <c r="K36" s="154"/>
      <c r="L36" s="143"/>
      <c r="M36" s="59"/>
    </row>
    <row r="37" ht="2.25" customHeight="1" spans="1:13">
      <c r="A37" s="45"/>
      <c r="B37" s="47"/>
      <c r="C37" s="11"/>
      <c r="D37" s="11"/>
      <c r="E37" s="42"/>
      <c r="F37" s="62"/>
      <c r="G37" s="63"/>
      <c r="H37" s="144"/>
      <c r="I37" s="155"/>
      <c r="J37" s="155"/>
      <c r="K37" s="156"/>
      <c r="L37" s="42"/>
      <c r="M37" s="63"/>
    </row>
    <row r="38" ht="23.25" customHeight="1" spans="1:13">
      <c r="A38" s="45"/>
      <c r="B38" s="47"/>
      <c r="C38" s="11" t="s">
        <v>641</v>
      </c>
      <c r="D38" s="11"/>
      <c r="E38" s="11" t="s">
        <v>642</v>
      </c>
      <c r="F38" s="11"/>
      <c r="G38" s="11"/>
      <c r="H38" s="10" t="s">
        <v>643</v>
      </c>
      <c r="I38" s="10"/>
      <c r="J38" s="10"/>
      <c r="K38" s="10"/>
      <c r="L38" s="10" t="s">
        <v>644</v>
      </c>
      <c r="M38" s="10"/>
    </row>
    <row r="39" ht="23.25" customHeight="1" spans="1:13">
      <c r="A39" s="45"/>
      <c r="B39" s="47"/>
      <c r="C39" s="11" t="s">
        <v>726</v>
      </c>
      <c r="D39" s="11"/>
      <c r="E39" s="10" t="s">
        <v>658</v>
      </c>
      <c r="F39" s="10"/>
      <c r="G39" s="10"/>
      <c r="H39" s="9"/>
      <c r="I39" s="10"/>
      <c r="J39" s="10"/>
      <c r="K39" s="10"/>
      <c r="L39" s="10"/>
      <c r="M39" s="10"/>
    </row>
    <row r="40" ht="23.25" customHeight="1" spans="1:13">
      <c r="A40" s="45"/>
      <c r="B40" s="47"/>
      <c r="C40" s="11"/>
      <c r="D40" s="11"/>
      <c r="E40" s="10" t="s">
        <v>660</v>
      </c>
      <c r="F40" s="10"/>
      <c r="G40" s="10"/>
      <c r="H40" s="9" t="s">
        <v>922</v>
      </c>
      <c r="I40" s="10"/>
      <c r="J40" s="10"/>
      <c r="K40" s="10"/>
      <c r="L40" s="151">
        <v>0.056</v>
      </c>
      <c r="M40" s="10"/>
    </row>
    <row r="41" ht="23.25" customHeight="1" spans="1:13">
      <c r="A41" s="45"/>
      <c r="B41" s="47"/>
      <c r="C41" s="11"/>
      <c r="D41" s="11"/>
      <c r="E41" s="10" t="s">
        <v>663</v>
      </c>
      <c r="F41" s="10"/>
      <c r="G41" s="10"/>
      <c r="H41" s="9"/>
      <c r="I41" s="10"/>
      <c r="J41" s="10"/>
      <c r="K41" s="10"/>
      <c r="L41" s="10"/>
      <c r="M41" s="10"/>
    </row>
    <row r="42" ht="23.25" customHeight="1" spans="1:13">
      <c r="A42" s="45"/>
      <c r="B42" s="47"/>
      <c r="C42" s="11"/>
      <c r="D42" s="11"/>
      <c r="E42" s="10" t="s">
        <v>665</v>
      </c>
      <c r="F42" s="10"/>
      <c r="G42" s="10"/>
      <c r="H42" s="9" t="s">
        <v>923</v>
      </c>
      <c r="I42" s="10"/>
      <c r="J42" s="10"/>
      <c r="K42" s="10"/>
      <c r="L42" s="10" t="s">
        <v>924</v>
      </c>
      <c r="M42" s="10"/>
    </row>
    <row r="43" ht="32.25" customHeight="1" spans="1:13">
      <c r="A43" s="45"/>
      <c r="B43" s="47"/>
      <c r="C43" s="11"/>
      <c r="D43" s="11"/>
      <c r="E43" s="143" t="s">
        <v>667</v>
      </c>
      <c r="F43" s="58"/>
      <c r="G43" s="59"/>
      <c r="H43" s="34" t="s">
        <v>925</v>
      </c>
      <c r="I43" s="153"/>
      <c r="J43" s="153"/>
      <c r="K43" s="154"/>
      <c r="L43" s="157" t="s">
        <v>911</v>
      </c>
      <c r="M43" s="158"/>
    </row>
    <row r="44" ht="18" customHeight="1" spans="1:13">
      <c r="A44" s="45"/>
      <c r="B44" s="47"/>
      <c r="C44" s="11"/>
      <c r="D44" s="11"/>
      <c r="E44" s="42"/>
      <c r="F44" s="62"/>
      <c r="G44" s="63"/>
      <c r="H44" s="144"/>
      <c r="I44" s="155"/>
      <c r="J44" s="155"/>
      <c r="K44" s="156"/>
      <c r="L44" s="159"/>
      <c r="M44" s="160"/>
    </row>
    <row r="45" ht="33.75" customHeight="1" spans="1:13">
      <c r="A45" s="25" t="s">
        <v>743</v>
      </c>
      <c r="B45" s="25"/>
      <c r="C45" s="25"/>
      <c r="D45" s="52" t="s">
        <v>743</v>
      </c>
      <c r="E45" s="53"/>
      <c r="F45" s="53"/>
      <c r="G45" s="53"/>
      <c r="H45" s="53"/>
      <c r="I45" s="53"/>
      <c r="J45" s="53"/>
      <c r="K45" s="53"/>
      <c r="L45" s="53"/>
      <c r="M45" s="8"/>
    </row>
    <row r="46" ht="66.75" customHeight="1" spans="1:13">
      <c r="A46" s="25" t="s">
        <v>745</v>
      </c>
      <c r="B46" s="25"/>
      <c r="C46" s="25"/>
      <c r="D46" s="54" t="s">
        <v>746</v>
      </c>
      <c r="E46" s="55"/>
      <c r="F46" s="55"/>
      <c r="G46" s="55"/>
      <c r="H46" s="55"/>
      <c r="I46" s="55"/>
      <c r="J46" s="55"/>
      <c r="K46" s="55"/>
      <c r="L46" s="55"/>
      <c r="M46" s="68"/>
    </row>
  </sheetData>
  <mergeCells count="126">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 right="0.7"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showGridLines="0" showZeros="0" zoomScale="130" zoomScaleNormal="130" workbookViewId="0">
      <selection activeCell="D5" sqref="D5:M5"/>
    </sheetView>
  </sheetViews>
  <sheetFormatPr defaultColWidth="12" defaultRowHeight="15.6"/>
  <cols>
    <col min="1" max="1" width="8.83333333333333" style="71" customWidth="1"/>
    <col min="2" max="2" width="7.5" style="71" customWidth="1"/>
    <col min="3" max="3" width="7.5" style="72" customWidth="1"/>
    <col min="4" max="4" width="10.1666666666667" style="73" customWidth="1"/>
    <col min="5" max="5" width="6.66666666666667" style="73" customWidth="1"/>
    <col min="6" max="6" width="5" style="73" customWidth="1"/>
    <col min="7" max="7" width="8.33333333333333" style="73" customWidth="1"/>
    <col min="8" max="8" width="8.83333333333333" style="73" customWidth="1"/>
    <col min="9" max="9" width="7.83333333333333" style="73" customWidth="1"/>
    <col min="10" max="10" width="8.83333333333333" style="73" customWidth="1"/>
    <col min="11" max="11" width="7" style="73" customWidth="1"/>
    <col min="12" max="12" width="7.5" style="73" customWidth="1"/>
    <col min="13" max="13" width="15" style="73" customWidth="1"/>
    <col min="14" max="253" width="12" style="73"/>
    <col min="254" max="16384" width="12" style="69"/>
  </cols>
  <sheetData>
    <row r="1" s="69" customFormat="1" ht="20.1" customHeight="1" spans="1:13">
      <c r="A1" s="74"/>
      <c r="B1" s="74"/>
      <c r="M1" s="116" t="s">
        <v>673</v>
      </c>
    </row>
    <row r="2" s="69" customFormat="1" ht="35.25" customHeight="1" spans="1:13">
      <c r="A2" s="75" t="s">
        <v>674</v>
      </c>
      <c r="B2" s="75"/>
      <c r="C2" s="75"/>
      <c r="D2" s="75"/>
      <c r="E2" s="75"/>
      <c r="F2" s="75"/>
      <c r="G2" s="75"/>
      <c r="H2" s="75"/>
      <c r="I2" s="75"/>
      <c r="J2" s="75"/>
      <c r="K2" s="75"/>
      <c r="L2" s="75"/>
      <c r="M2" s="75"/>
    </row>
    <row r="3" s="69" customFormat="1" ht="20.1" customHeight="1" spans="1:13">
      <c r="A3" s="76" t="s">
        <v>675</v>
      </c>
      <c r="B3" s="76"/>
      <c r="C3" s="76"/>
      <c r="D3" s="76"/>
      <c r="E3" s="76"/>
      <c r="F3" s="76"/>
      <c r="G3" s="76"/>
      <c r="H3" s="76"/>
      <c r="I3" s="76"/>
      <c r="J3" s="76"/>
      <c r="K3" s="76"/>
      <c r="L3" s="76"/>
      <c r="M3" s="76"/>
    </row>
    <row r="4" s="69" customFormat="1" ht="20.1" customHeight="1" spans="1:253">
      <c r="A4" s="77" t="s">
        <v>926</v>
      </c>
      <c r="B4" s="77"/>
      <c r="C4" s="77"/>
      <c r="D4" s="77"/>
      <c r="E4" s="77"/>
      <c r="F4" s="77"/>
      <c r="G4" s="77"/>
      <c r="H4" s="78"/>
      <c r="I4" s="117" t="s">
        <v>927</v>
      </c>
      <c r="J4" s="117"/>
      <c r="K4" s="117"/>
      <c r="L4" s="117"/>
      <c r="M4" s="78"/>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row>
    <row r="5" s="70" customFormat="1" ht="21" customHeight="1" spans="1:13">
      <c r="A5" s="79" t="s">
        <v>678</v>
      </c>
      <c r="B5" s="80" t="s">
        <v>379</v>
      </c>
      <c r="C5" s="81"/>
      <c r="D5" s="82" t="s">
        <v>404</v>
      </c>
      <c r="E5" s="82"/>
      <c r="F5" s="82"/>
      <c r="G5" s="82"/>
      <c r="H5" s="82"/>
      <c r="I5" s="82"/>
      <c r="J5" s="82"/>
      <c r="K5" s="82"/>
      <c r="L5" s="82"/>
      <c r="M5" s="82"/>
    </row>
    <row r="6" s="70" customFormat="1" ht="21" customHeight="1" spans="1:13">
      <c r="A6" s="79"/>
      <c r="B6" s="80" t="s">
        <v>679</v>
      </c>
      <c r="C6" s="81"/>
      <c r="D6" s="82" t="s">
        <v>928</v>
      </c>
      <c r="E6" s="82"/>
      <c r="F6" s="82"/>
      <c r="G6" s="82"/>
      <c r="H6" s="82"/>
      <c r="I6" s="82"/>
      <c r="J6" s="82"/>
      <c r="K6" s="82"/>
      <c r="L6" s="82"/>
      <c r="M6" s="82"/>
    </row>
    <row r="7" s="70" customFormat="1" ht="21" customHeight="1" spans="1:13">
      <c r="A7" s="79"/>
      <c r="B7" s="80" t="s">
        <v>681</v>
      </c>
      <c r="C7" s="81"/>
      <c r="D7" s="83" t="s">
        <v>862</v>
      </c>
      <c r="E7" s="83"/>
      <c r="F7" s="83"/>
      <c r="G7" s="82" t="s">
        <v>683</v>
      </c>
      <c r="H7" s="82"/>
      <c r="I7" s="82"/>
      <c r="J7" s="82">
        <v>2020</v>
      </c>
      <c r="K7" s="82"/>
      <c r="L7" s="82"/>
      <c r="M7" s="82"/>
    </row>
    <row r="8" s="70" customFormat="1" ht="21" customHeight="1" spans="1:13">
      <c r="A8" s="79"/>
      <c r="B8" s="80" t="s">
        <v>685</v>
      </c>
      <c r="C8" s="81"/>
      <c r="D8" s="82" t="s">
        <v>929</v>
      </c>
      <c r="E8" s="82"/>
      <c r="F8" s="82"/>
      <c r="G8" s="82" t="s">
        <v>621</v>
      </c>
      <c r="H8" s="82"/>
      <c r="I8" s="82"/>
      <c r="J8" s="82">
        <v>13787998767</v>
      </c>
      <c r="K8" s="82"/>
      <c r="L8" s="82"/>
      <c r="M8" s="82"/>
    </row>
    <row r="9" s="70" customFormat="1" ht="30" customHeight="1" spans="1:13">
      <c r="A9" s="79"/>
      <c r="B9" s="80" t="s">
        <v>619</v>
      </c>
      <c r="C9" s="81"/>
      <c r="D9" s="82" t="s">
        <v>930</v>
      </c>
      <c r="E9" s="82"/>
      <c r="F9" s="82"/>
      <c r="G9" s="82" t="s">
        <v>621</v>
      </c>
      <c r="H9" s="82"/>
      <c r="I9" s="82"/>
      <c r="J9" s="82">
        <v>13974058468</v>
      </c>
      <c r="K9" s="82"/>
      <c r="L9" s="82"/>
      <c r="M9" s="82"/>
    </row>
    <row r="10" s="70" customFormat="1" ht="45" customHeight="1" spans="1:13">
      <c r="A10" s="79"/>
      <c r="B10" s="80" t="s">
        <v>688</v>
      </c>
      <c r="C10" s="81"/>
      <c r="D10" s="83" t="s">
        <v>931</v>
      </c>
      <c r="E10" s="83"/>
      <c r="F10" s="83"/>
      <c r="G10" s="83"/>
      <c r="H10" s="83"/>
      <c r="I10" s="83"/>
      <c r="J10" s="83"/>
      <c r="K10" s="83"/>
      <c r="L10" s="83"/>
      <c r="M10" s="83"/>
    </row>
    <row r="11" s="70" customFormat="1" ht="117" customHeight="1" spans="1:13">
      <c r="A11" s="79"/>
      <c r="B11" s="80" t="s">
        <v>690</v>
      </c>
      <c r="C11" s="81"/>
      <c r="D11" s="122" t="s">
        <v>932</v>
      </c>
      <c r="E11" s="122"/>
      <c r="F11" s="122"/>
      <c r="G11" s="122"/>
      <c r="H11" s="122"/>
      <c r="I11" s="122"/>
      <c r="J11" s="122"/>
      <c r="K11" s="122"/>
      <c r="L11" s="122"/>
      <c r="M11" s="122"/>
    </row>
    <row r="12" s="70" customFormat="1" ht="54.95" customHeight="1" spans="1:13">
      <c r="A12" s="79"/>
      <c r="B12" s="80" t="s">
        <v>692</v>
      </c>
      <c r="C12" s="81"/>
      <c r="D12" s="91" t="s">
        <v>933</v>
      </c>
      <c r="E12" s="91"/>
      <c r="F12" s="91"/>
      <c r="G12" s="91"/>
      <c r="H12" s="91"/>
      <c r="I12" s="91"/>
      <c r="J12" s="91"/>
      <c r="K12" s="91"/>
      <c r="L12" s="91"/>
      <c r="M12" s="91"/>
    </row>
    <row r="13" s="70" customFormat="1" ht="21" customHeight="1" spans="1:13">
      <c r="A13" s="79" t="s">
        <v>694</v>
      </c>
      <c r="B13" s="84" t="s">
        <v>695</v>
      </c>
      <c r="C13" s="85"/>
      <c r="D13" s="86" t="s">
        <v>696</v>
      </c>
      <c r="E13" s="86"/>
      <c r="F13" s="86" t="s">
        <v>697</v>
      </c>
      <c r="G13" s="86"/>
      <c r="H13" s="86"/>
      <c r="I13" s="86"/>
      <c r="J13" s="86" t="s">
        <v>698</v>
      </c>
      <c r="K13" s="86"/>
      <c r="L13" s="86"/>
      <c r="M13" s="86"/>
    </row>
    <row r="14" s="70" customFormat="1" ht="21" customHeight="1" spans="1:13">
      <c r="A14" s="79"/>
      <c r="B14" s="87"/>
      <c r="C14" s="88"/>
      <c r="D14" s="82" t="s">
        <v>699</v>
      </c>
      <c r="E14" s="82"/>
      <c r="F14" s="82">
        <v>20</v>
      </c>
      <c r="G14" s="82"/>
      <c r="H14" s="82"/>
      <c r="I14" s="82"/>
      <c r="J14" s="82">
        <v>10</v>
      </c>
      <c r="K14" s="82"/>
      <c r="L14" s="82"/>
      <c r="M14" s="82"/>
    </row>
    <row r="15" s="70" customFormat="1" ht="21" customHeight="1" spans="1:13">
      <c r="A15" s="79"/>
      <c r="B15" s="87"/>
      <c r="C15" s="88"/>
      <c r="D15" s="82" t="s">
        <v>700</v>
      </c>
      <c r="E15" s="82"/>
      <c r="F15" s="82"/>
      <c r="G15" s="82"/>
      <c r="H15" s="82"/>
      <c r="I15" s="82"/>
      <c r="J15" s="82"/>
      <c r="K15" s="82"/>
      <c r="L15" s="82"/>
      <c r="M15" s="82"/>
    </row>
    <row r="16" s="70" customFormat="1" ht="21" customHeight="1" spans="1:13">
      <c r="A16" s="79"/>
      <c r="B16" s="87"/>
      <c r="C16" s="88"/>
      <c r="D16" s="82" t="s">
        <v>701</v>
      </c>
      <c r="E16" s="82"/>
      <c r="F16" s="82"/>
      <c r="G16" s="82"/>
      <c r="H16" s="82"/>
      <c r="I16" s="82"/>
      <c r="J16" s="82"/>
      <c r="K16" s="82"/>
      <c r="L16" s="82"/>
      <c r="M16" s="82"/>
    </row>
    <row r="17" s="70" customFormat="1" ht="21" customHeight="1" spans="1:13">
      <c r="A17" s="79"/>
      <c r="B17" s="87"/>
      <c r="C17" s="88"/>
      <c r="D17" s="82" t="s">
        <v>702</v>
      </c>
      <c r="E17" s="82"/>
      <c r="F17" s="82"/>
      <c r="G17" s="82"/>
      <c r="H17" s="82"/>
      <c r="I17" s="82"/>
      <c r="J17" s="82"/>
      <c r="K17" s="82"/>
      <c r="L17" s="82"/>
      <c r="M17" s="82"/>
    </row>
    <row r="18" s="70" customFormat="1" ht="21" customHeight="1" spans="1:13">
      <c r="A18" s="79"/>
      <c r="B18" s="89"/>
      <c r="C18" s="90"/>
      <c r="D18" s="82" t="s">
        <v>703</v>
      </c>
      <c r="E18" s="82"/>
      <c r="F18" s="82">
        <v>20</v>
      </c>
      <c r="G18" s="82"/>
      <c r="H18" s="82"/>
      <c r="I18" s="82"/>
      <c r="J18" s="82">
        <v>10</v>
      </c>
      <c r="K18" s="82"/>
      <c r="L18" s="82"/>
      <c r="M18" s="82"/>
    </row>
    <row r="19" s="70" customFormat="1" ht="21" customHeight="1" spans="1:13">
      <c r="A19" s="79"/>
      <c r="B19" s="84" t="s">
        <v>704</v>
      </c>
      <c r="C19" s="85"/>
      <c r="D19" s="82" t="s">
        <v>696</v>
      </c>
      <c r="E19" s="82"/>
      <c r="F19" s="91" t="s">
        <v>705</v>
      </c>
      <c r="G19" s="91"/>
      <c r="H19" s="91"/>
      <c r="I19" s="91" t="s">
        <v>706</v>
      </c>
      <c r="J19" s="91"/>
      <c r="K19" s="91"/>
      <c r="L19" s="91" t="s">
        <v>707</v>
      </c>
      <c r="M19" s="91"/>
    </row>
    <row r="20" s="70" customFormat="1" ht="21" customHeight="1" spans="1:13">
      <c r="A20" s="79"/>
      <c r="B20" s="87"/>
      <c r="C20" s="88"/>
      <c r="D20" s="82" t="s">
        <v>699</v>
      </c>
      <c r="E20" s="82"/>
      <c r="F20" s="82">
        <v>20</v>
      </c>
      <c r="G20" s="82"/>
      <c r="H20" s="82"/>
      <c r="I20" s="80">
        <v>10</v>
      </c>
      <c r="J20" s="110"/>
      <c r="K20" s="81"/>
      <c r="L20" s="83"/>
      <c r="M20" s="83"/>
    </row>
    <row r="21" s="70" customFormat="1" ht="25.5" customHeight="1" spans="1:13">
      <c r="A21" s="79"/>
      <c r="B21" s="87"/>
      <c r="C21" s="88"/>
      <c r="D21" s="107" t="s">
        <v>934</v>
      </c>
      <c r="E21" s="107"/>
      <c r="F21" s="82">
        <v>20</v>
      </c>
      <c r="G21" s="82"/>
      <c r="H21" s="82"/>
      <c r="I21" s="80"/>
      <c r="J21" s="110">
        <v>10</v>
      </c>
      <c r="K21" s="81"/>
      <c r="L21" s="83"/>
      <c r="M21" s="83"/>
    </row>
    <row r="22" s="70" customFormat="1" ht="21" customHeight="1" spans="1:13">
      <c r="A22" s="79"/>
      <c r="B22" s="87"/>
      <c r="C22" s="88"/>
      <c r="D22" s="107"/>
      <c r="E22" s="107"/>
      <c r="F22" s="82"/>
      <c r="G22" s="82"/>
      <c r="H22" s="82"/>
      <c r="I22" s="80"/>
      <c r="J22" s="110"/>
      <c r="K22" s="81"/>
      <c r="L22" s="83"/>
      <c r="M22" s="83"/>
    </row>
    <row r="23" s="70" customFormat="1" ht="21" customHeight="1" spans="1:13">
      <c r="A23" s="79"/>
      <c r="B23" s="87"/>
      <c r="C23" s="88"/>
      <c r="D23" s="107"/>
      <c r="E23" s="107"/>
      <c r="F23" s="82"/>
      <c r="G23" s="82"/>
      <c r="H23" s="82"/>
      <c r="I23" s="89"/>
      <c r="J23" s="77"/>
      <c r="K23" s="90"/>
      <c r="L23" s="82"/>
      <c r="M23" s="82"/>
    </row>
    <row r="24" s="70" customFormat="1" ht="21" customHeight="1" spans="1:13">
      <c r="A24" s="79"/>
      <c r="B24" s="89"/>
      <c r="C24" s="90"/>
      <c r="D24" s="83" t="s">
        <v>889</v>
      </c>
      <c r="E24" s="83"/>
      <c r="F24" s="83"/>
      <c r="G24" s="83"/>
      <c r="H24" s="83"/>
      <c r="I24" s="83"/>
      <c r="J24" s="83"/>
      <c r="K24" s="83"/>
      <c r="L24" s="83"/>
      <c r="M24" s="83"/>
    </row>
    <row r="25" s="70" customFormat="1" ht="80.1" customHeight="1" spans="1:13">
      <c r="A25" s="94" t="s">
        <v>710</v>
      </c>
      <c r="B25" s="94"/>
      <c r="C25" s="94"/>
      <c r="D25" s="82"/>
      <c r="E25" s="82"/>
      <c r="F25" s="82"/>
      <c r="G25" s="82"/>
      <c r="H25" s="82"/>
      <c r="I25" s="82"/>
      <c r="J25" s="82"/>
      <c r="K25" s="82"/>
      <c r="L25" s="82"/>
      <c r="M25" s="82"/>
    </row>
    <row r="26" s="70" customFormat="1" ht="20.1" customHeight="1" spans="1:13">
      <c r="A26" s="95" t="s">
        <v>712</v>
      </c>
      <c r="B26" s="96"/>
      <c r="C26" s="97" t="s">
        <v>713</v>
      </c>
      <c r="D26" s="97"/>
      <c r="E26" s="97"/>
      <c r="F26" s="97"/>
      <c r="G26" s="97"/>
      <c r="H26" s="86" t="s">
        <v>714</v>
      </c>
      <c r="I26" s="86"/>
      <c r="J26" s="86"/>
      <c r="K26" s="86" t="s">
        <v>715</v>
      </c>
      <c r="L26" s="86"/>
      <c r="M26" s="86"/>
    </row>
    <row r="27" s="70" customFormat="1" ht="20.1" customHeight="1" spans="1:13">
      <c r="A27" s="98"/>
      <c r="B27" s="99"/>
      <c r="C27" s="126" t="s">
        <v>935</v>
      </c>
      <c r="D27" s="126"/>
      <c r="E27" s="126"/>
      <c r="F27" s="126"/>
      <c r="G27" s="126"/>
      <c r="H27" s="82">
        <v>2014</v>
      </c>
      <c r="I27" s="82"/>
      <c r="J27" s="82"/>
      <c r="K27" s="82"/>
      <c r="L27" s="82"/>
      <c r="M27" s="82"/>
    </row>
    <row r="28" s="70" customFormat="1" ht="20.1" customHeight="1" spans="1:13">
      <c r="A28" s="98"/>
      <c r="B28" s="99"/>
      <c r="C28" s="124"/>
      <c r="D28" s="124"/>
      <c r="E28" s="124"/>
      <c r="F28" s="124"/>
      <c r="G28" s="124"/>
      <c r="H28" s="82"/>
      <c r="I28" s="82"/>
      <c r="J28" s="82"/>
      <c r="K28" s="82"/>
      <c r="L28" s="82"/>
      <c r="M28" s="82"/>
    </row>
    <row r="29" s="70" customFormat="1" ht="20.1" customHeight="1" spans="1:13">
      <c r="A29" s="98"/>
      <c r="B29" s="99"/>
      <c r="C29" s="124"/>
      <c r="D29" s="124"/>
      <c r="E29" s="124"/>
      <c r="F29" s="124"/>
      <c r="G29" s="124"/>
      <c r="H29" s="82"/>
      <c r="I29" s="82"/>
      <c r="J29" s="82"/>
      <c r="K29" s="82"/>
      <c r="L29" s="82"/>
      <c r="M29" s="82"/>
    </row>
    <row r="30" s="70" customFormat="1" ht="60" customHeight="1" spans="1:16">
      <c r="A30" s="101" t="s">
        <v>720</v>
      </c>
      <c r="B30" s="102" t="s">
        <v>721</v>
      </c>
      <c r="C30" s="103" t="s">
        <v>936</v>
      </c>
      <c r="D30" s="83"/>
      <c r="E30" s="83"/>
      <c r="F30" s="83"/>
      <c r="G30" s="83"/>
      <c r="H30" s="83"/>
      <c r="I30" s="83"/>
      <c r="J30" s="83"/>
      <c r="K30" s="83"/>
      <c r="L30" s="83"/>
      <c r="M30" s="83"/>
      <c r="P30" s="118"/>
    </row>
    <row r="31" s="70" customFormat="1" ht="60" customHeight="1" spans="1:13">
      <c r="A31" s="104"/>
      <c r="B31" s="102" t="s">
        <v>723</v>
      </c>
      <c r="C31" s="103" t="s">
        <v>937</v>
      </c>
      <c r="D31" s="83"/>
      <c r="E31" s="83"/>
      <c r="F31" s="83"/>
      <c r="G31" s="83"/>
      <c r="H31" s="83"/>
      <c r="I31" s="83"/>
      <c r="J31" s="83"/>
      <c r="K31" s="83"/>
      <c r="L31" s="83"/>
      <c r="M31" s="83"/>
    </row>
    <row r="32" s="70" customFormat="1" ht="20.1" customHeight="1" spans="1:13">
      <c r="A32" s="104"/>
      <c r="B32" s="105" t="s">
        <v>725</v>
      </c>
      <c r="C32" s="82" t="s">
        <v>641</v>
      </c>
      <c r="D32" s="82"/>
      <c r="E32" s="82" t="s">
        <v>642</v>
      </c>
      <c r="F32" s="82"/>
      <c r="G32" s="82"/>
      <c r="H32" s="82" t="s">
        <v>643</v>
      </c>
      <c r="I32" s="82"/>
      <c r="J32" s="82"/>
      <c r="K32" s="82"/>
      <c r="L32" s="82" t="s">
        <v>644</v>
      </c>
      <c r="M32" s="82"/>
    </row>
    <row r="33" s="70" customFormat="1" ht="30" customHeight="1" spans="1:13">
      <c r="A33" s="104"/>
      <c r="B33" s="106"/>
      <c r="C33" s="82" t="s">
        <v>726</v>
      </c>
      <c r="D33" s="82"/>
      <c r="E33" s="82" t="s">
        <v>646</v>
      </c>
      <c r="F33" s="82"/>
      <c r="G33" s="82"/>
      <c r="H33" s="83" t="s">
        <v>938</v>
      </c>
      <c r="I33" s="83"/>
      <c r="J33" s="83"/>
      <c r="K33" s="83"/>
      <c r="L33" s="82" t="s">
        <v>939</v>
      </c>
      <c r="M33" s="82"/>
    </row>
    <row r="34" s="70" customFormat="1" ht="30" customHeight="1" spans="1:13">
      <c r="A34" s="104"/>
      <c r="B34" s="106"/>
      <c r="C34" s="82"/>
      <c r="D34" s="82"/>
      <c r="E34" s="82" t="s">
        <v>649</v>
      </c>
      <c r="F34" s="82"/>
      <c r="G34" s="82"/>
      <c r="H34" s="83" t="s">
        <v>940</v>
      </c>
      <c r="I34" s="83"/>
      <c r="J34" s="83"/>
      <c r="K34" s="83"/>
      <c r="L34" s="82"/>
      <c r="M34" s="82"/>
    </row>
    <row r="35" s="70" customFormat="1" ht="30" customHeight="1" spans="1:13">
      <c r="A35" s="104"/>
      <c r="B35" s="106"/>
      <c r="C35" s="82"/>
      <c r="D35" s="82"/>
      <c r="E35" s="82" t="s">
        <v>651</v>
      </c>
      <c r="F35" s="82"/>
      <c r="G35" s="82"/>
      <c r="H35" s="83" t="s">
        <v>941</v>
      </c>
      <c r="I35" s="83"/>
      <c r="J35" s="83"/>
      <c r="K35" s="83"/>
      <c r="L35" s="82"/>
      <c r="M35" s="82"/>
    </row>
    <row r="36" s="70" customFormat="1" ht="42.75" customHeight="1" spans="1:13">
      <c r="A36" s="104"/>
      <c r="B36" s="106"/>
      <c r="C36" s="82"/>
      <c r="D36" s="82"/>
      <c r="E36" s="82" t="s">
        <v>654</v>
      </c>
      <c r="F36" s="82"/>
      <c r="G36" s="82"/>
      <c r="H36" s="83" t="s">
        <v>942</v>
      </c>
      <c r="I36" s="83"/>
      <c r="J36" s="83"/>
      <c r="K36" s="83"/>
      <c r="L36" s="82"/>
      <c r="M36" s="82"/>
    </row>
    <row r="37" s="70" customFormat="1" ht="21" customHeight="1" spans="1:13">
      <c r="A37" s="104"/>
      <c r="B37" s="106"/>
      <c r="C37" s="82" t="s">
        <v>641</v>
      </c>
      <c r="D37" s="82"/>
      <c r="E37" s="82" t="s">
        <v>642</v>
      </c>
      <c r="F37" s="82"/>
      <c r="G37" s="82"/>
      <c r="H37" s="82" t="s">
        <v>643</v>
      </c>
      <c r="I37" s="82"/>
      <c r="J37" s="82"/>
      <c r="K37" s="82"/>
      <c r="L37" s="82" t="s">
        <v>644</v>
      </c>
      <c r="M37" s="82"/>
    </row>
    <row r="38" s="70" customFormat="1" ht="30" customHeight="1" spans="1:13">
      <c r="A38" s="104"/>
      <c r="B38" s="106"/>
      <c r="C38" s="82" t="s">
        <v>726</v>
      </c>
      <c r="D38" s="82"/>
      <c r="E38" s="82" t="s">
        <v>658</v>
      </c>
      <c r="F38" s="82"/>
      <c r="G38" s="82"/>
      <c r="H38" s="127" t="s">
        <v>943</v>
      </c>
      <c r="I38" s="127"/>
      <c r="J38" s="127"/>
      <c r="K38" s="127"/>
      <c r="L38" s="82" t="s">
        <v>939</v>
      </c>
      <c r="M38" s="82"/>
    </row>
    <row r="39" s="70" customFormat="1" ht="30" customHeight="1" spans="1:13">
      <c r="A39" s="104"/>
      <c r="B39" s="106"/>
      <c r="C39" s="82"/>
      <c r="D39" s="82"/>
      <c r="E39" s="82" t="s">
        <v>660</v>
      </c>
      <c r="F39" s="82"/>
      <c r="G39" s="82"/>
      <c r="H39" s="107" t="s">
        <v>944</v>
      </c>
      <c r="I39" s="107"/>
      <c r="J39" s="107"/>
      <c r="K39" s="107"/>
      <c r="L39" s="82"/>
      <c r="M39" s="82"/>
    </row>
    <row r="40" s="70" customFormat="1" ht="30" customHeight="1" spans="1:13">
      <c r="A40" s="104"/>
      <c r="B40" s="106"/>
      <c r="C40" s="82"/>
      <c r="D40" s="82"/>
      <c r="E40" s="82" t="s">
        <v>663</v>
      </c>
      <c r="F40" s="82"/>
      <c r="G40" s="82"/>
      <c r="H40" s="83" t="s">
        <v>945</v>
      </c>
      <c r="I40" s="83"/>
      <c r="J40" s="83"/>
      <c r="K40" s="83"/>
      <c r="L40" s="82"/>
      <c r="M40" s="82"/>
    </row>
    <row r="41" s="70" customFormat="1" ht="30" customHeight="1" spans="1:13">
      <c r="A41" s="104"/>
      <c r="B41" s="106"/>
      <c r="C41" s="82"/>
      <c r="D41" s="82"/>
      <c r="E41" s="82" t="s">
        <v>665</v>
      </c>
      <c r="F41" s="82"/>
      <c r="G41" s="82"/>
      <c r="H41" s="107" t="s">
        <v>946</v>
      </c>
      <c r="I41" s="107"/>
      <c r="J41" s="107"/>
      <c r="K41" s="107"/>
      <c r="L41" s="82"/>
      <c r="M41" s="82"/>
    </row>
    <row r="42" s="70" customFormat="1" ht="30" customHeight="1" spans="1:13">
      <c r="A42" s="104"/>
      <c r="B42" s="106"/>
      <c r="C42" s="82"/>
      <c r="D42" s="82"/>
      <c r="E42" s="82" t="s">
        <v>667</v>
      </c>
      <c r="F42" s="82"/>
      <c r="G42" s="82"/>
      <c r="H42" s="83" t="s">
        <v>947</v>
      </c>
      <c r="I42" s="83"/>
      <c r="J42" s="83"/>
      <c r="K42" s="83"/>
      <c r="L42" s="82" t="s">
        <v>662</v>
      </c>
      <c r="M42" s="82"/>
    </row>
    <row r="43" s="70" customFormat="1" ht="30" customHeight="1" spans="1:13">
      <c r="A43" s="104"/>
      <c r="B43" s="106"/>
      <c r="C43" s="82"/>
      <c r="D43" s="82"/>
      <c r="E43" s="82" t="s">
        <v>889</v>
      </c>
      <c r="F43" s="82"/>
      <c r="G43" s="82"/>
      <c r="H43" s="83" t="s">
        <v>943</v>
      </c>
      <c r="I43" s="83"/>
      <c r="J43" s="83"/>
      <c r="K43" s="83"/>
      <c r="L43" s="82"/>
      <c r="M43" s="82"/>
    </row>
    <row r="44" s="70" customFormat="1" ht="60" customHeight="1" spans="1:13">
      <c r="A44" s="94" t="s">
        <v>743</v>
      </c>
      <c r="B44" s="94"/>
      <c r="C44" s="94"/>
      <c r="D44" s="80"/>
      <c r="E44" s="110"/>
      <c r="F44" s="110"/>
      <c r="G44" s="110"/>
      <c r="H44" s="110"/>
      <c r="I44" s="110"/>
      <c r="J44" s="110"/>
      <c r="K44" s="110"/>
      <c r="L44" s="110"/>
      <c r="M44" s="81"/>
    </row>
    <row r="45" s="69" customFormat="1" ht="69.95" customHeight="1" spans="1:253">
      <c r="A45" s="94" t="s">
        <v>745</v>
      </c>
      <c r="B45" s="94"/>
      <c r="C45" s="94"/>
      <c r="D45" s="111" t="s">
        <v>746</v>
      </c>
      <c r="E45" s="112"/>
      <c r="F45" s="112"/>
      <c r="G45" s="112"/>
      <c r="H45" s="112"/>
      <c r="I45" s="112"/>
      <c r="J45" s="112"/>
      <c r="K45" s="112"/>
      <c r="L45" s="112"/>
      <c r="M45" s="121"/>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row>
    <row r="46" s="69" customFormat="1" ht="20.1" customHeight="1" spans="1:10">
      <c r="A46" s="113"/>
      <c r="B46" s="113"/>
      <c r="C46" s="114"/>
      <c r="D46" s="114"/>
      <c r="E46" s="115"/>
      <c r="F46" s="113"/>
      <c r="J46" s="115"/>
    </row>
    <row r="47" s="69" customFormat="1" ht="24.95" customHeight="1" spans="1:253">
      <c r="A47" s="71"/>
      <c r="B47" s="71"/>
      <c r="C47" s="72"/>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row>
    <row r="48" s="69" customFormat="1" ht="24.95" customHeight="1" spans="1:253">
      <c r="A48" s="71"/>
      <c r="B48" s="71"/>
      <c r="C48" s="72"/>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row>
    <row r="49" s="69" customFormat="1" ht="24.95" customHeight="1" spans="1:253">
      <c r="A49" s="71"/>
      <c r="B49" s="71"/>
      <c r="C49" s="7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row>
    <row r="50" s="69" customFormat="1" ht="24.95" customHeight="1" spans="1:253">
      <c r="A50" s="71"/>
      <c r="B50" s="71"/>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c r="IM50" s="73"/>
      <c r="IN50" s="73"/>
      <c r="IO50" s="73"/>
      <c r="IP50" s="73"/>
      <c r="IQ50" s="73"/>
      <c r="IR50" s="73"/>
      <c r="IS50" s="73"/>
    </row>
  </sheetData>
  <sheetProtection formatCells="0" formatColumns="0" formatRows="0"/>
  <mergeCells count="132">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L21:M21"/>
    <mergeCell ref="D22:E22"/>
    <mergeCell ref="F22:H22"/>
    <mergeCell ref="L22:M22"/>
    <mergeCell ref="D23:E23"/>
    <mergeCell ref="F23:H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33:D36"/>
    <mergeCell ref="C38:D43"/>
  </mergeCells>
  <pageMargins left="0.708661417322835" right="0.708661417322835" top="0.748031496062992" bottom="0.748031496062992" header="0.31496062992126" footer="0.31496062992126"/>
  <pageSetup paperSize="9" scale="60"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showGridLines="0" showZeros="0" zoomScale="130" zoomScaleNormal="130" workbookViewId="0">
      <selection activeCell="D5" sqref="D5:M5"/>
    </sheetView>
  </sheetViews>
  <sheetFormatPr defaultColWidth="12" defaultRowHeight="15.6"/>
  <cols>
    <col min="1" max="1" width="8.83333333333333" style="71" customWidth="1"/>
    <col min="2" max="2" width="7.5" style="71" customWidth="1"/>
    <col min="3" max="3" width="7.5" style="72" customWidth="1"/>
    <col min="4" max="4" width="10.1666666666667" style="73" customWidth="1"/>
    <col min="5" max="5" width="6.66666666666667" style="73" customWidth="1"/>
    <col min="6" max="6" width="5" style="73" customWidth="1"/>
    <col min="7" max="7" width="4.83333333333333" style="73" customWidth="1"/>
    <col min="8" max="8" width="8.83333333333333" style="73" customWidth="1"/>
    <col min="9" max="9" width="7.83333333333333" style="73" customWidth="1"/>
    <col min="10" max="10" width="8.83333333333333" style="73" customWidth="1"/>
    <col min="11" max="11" width="7" style="73" customWidth="1"/>
    <col min="12" max="12" width="7.5" style="73" customWidth="1"/>
    <col min="13" max="13" width="15" style="73" customWidth="1"/>
    <col min="14" max="253" width="12" style="73"/>
    <col min="254" max="16384" width="12" style="69"/>
  </cols>
  <sheetData>
    <row r="1" s="69" customFormat="1" ht="20.1" customHeight="1" spans="1:13">
      <c r="A1" s="74"/>
      <c r="B1" s="74"/>
      <c r="M1" s="116" t="s">
        <v>673</v>
      </c>
    </row>
    <row r="2" s="69" customFormat="1" ht="35.25" customHeight="1" spans="1:13">
      <c r="A2" s="75" t="s">
        <v>674</v>
      </c>
      <c r="B2" s="75"/>
      <c r="C2" s="75"/>
      <c r="D2" s="75"/>
      <c r="E2" s="75"/>
      <c r="F2" s="75"/>
      <c r="G2" s="75"/>
      <c r="H2" s="75"/>
      <c r="I2" s="75"/>
      <c r="J2" s="75"/>
      <c r="K2" s="75"/>
      <c r="L2" s="75"/>
      <c r="M2" s="75"/>
    </row>
    <row r="3" s="69" customFormat="1" ht="20.1" customHeight="1" spans="1:13">
      <c r="A3" s="76" t="s">
        <v>675</v>
      </c>
      <c r="B3" s="76"/>
      <c r="C3" s="76"/>
      <c r="D3" s="76"/>
      <c r="E3" s="76"/>
      <c r="F3" s="76"/>
      <c r="G3" s="76"/>
      <c r="H3" s="76"/>
      <c r="I3" s="76"/>
      <c r="J3" s="76"/>
      <c r="K3" s="76"/>
      <c r="L3" s="76"/>
      <c r="M3" s="76"/>
    </row>
    <row r="4" s="69" customFormat="1" ht="20.1" customHeight="1" spans="1:253">
      <c r="A4" s="77" t="s">
        <v>926</v>
      </c>
      <c r="B4" s="77"/>
      <c r="C4" s="77"/>
      <c r="D4" s="77"/>
      <c r="E4" s="77"/>
      <c r="F4" s="77"/>
      <c r="G4" s="77"/>
      <c r="H4" s="78"/>
      <c r="I4" s="117" t="s">
        <v>927</v>
      </c>
      <c r="J4" s="117"/>
      <c r="K4" s="117"/>
      <c r="L4" s="117"/>
      <c r="M4" s="78"/>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row>
    <row r="5" s="70" customFormat="1" ht="21" customHeight="1" spans="1:13">
      <c r="A5" s="79" t="s">
        <v>678</v>
      </c>
      <c r="B5" s="80" t="s">
        <v>379</v>
      </c>
      <c r="C5" s="81"/>
      <c r="D5" s="82" t="s">
        <v>398</v>
      </c>
      <c r="E5" s="82"/>
      <c r="F5" s="82"/>
      <c r="G5" s="82"/>
      <c r="H5" s="82"/>
      <c r="I5" s="82"/>
      <c r="J5" s="82"/>
      <c r="K5" s="82"/>
      <c r="L5" s="82"/>
      <c r="M5" s="82"/>
    </row>
    <row r="6" s="70" customFormat="1" ht="21" customHeight="1" spans="1:13">
      <c r="A6" s="79"/>
      <c r="B6" s="80" t="s">
        <v>679</v>
      </c>
      <c r="C6" s="81"/>
      <c r="D6" s="82" t="s">
        <v>948</v>
      </c>
      <c r="E6" s="82"/>
      <c r="F6" s="82"/>
      <c r="G6" s="82"/>
      <c r="H6" s="82"/>
      <c r="I6" s="82"/>
      <c r="J6" s="82"/>
      <c r="K6" s="82"/>
      <c r="L6" s="82"/>
      <c r="M6" s="82"/>
    </row>
    <row r="7" s="70" customFormat="1" ht="21" customHeight="1" spans="1:13">
      <c r="A7" s="79"/>
      <c r="B7" s="80" t="s">
        <v>681</v>
      </c>
      <c r="C7" s="81"/>
      <c r="D7" s="83" t="s">
        <v>862</v>
      </c>
      <c r="E7" s="83"/>
      <c r="F7" s="83"/>
      <c r="G7" s="82" t="s">
        <v>683</v>
      </c>
      <c r="H7" s="82"/>
      <c r="I7" s="82"/>
      <c r="J7" s="82">
        <v>2022</v>
      </c>
      <c r="K7" s="82"/>
      <c r="L7" s="82"/>
      <c r="M7" s="82"/>
    </row>
    <row r="8" s="70" customFormat="1" ht="21" customHeight="1" spans="1:13">
      <c r="A8" s="79"/>
      <c r="B8" s="80" t="s">
        <v>685</v>
      </c>
      <c r="C8" s="81"/>
      <c r="D8" s="82" t="s">
        <v>949</v>
      </c>
      <c r="E8" s="82"/>
      <c r="F8" s="82"/>
      <c r="G8" s="82" t="s">
        <v>621</v>
      </c>
      <c r="H8" s="82"/>
      <c r="I8" s="82"/>
      <c r="J8" s="82">
        <v>13707406313</v>
      </c>
      <c r="K8" s="82"/>
      <c r="L8" s="82"/>
      <c r="M8" s="82"/>
    </row>
    <row r="9" s="70" customFormat="1" ht="30" customHeight="1" spans="1:13">
      <c r="A9" s="79"/>
      <c r="B9" s="80" t="s">
        <v>619</v>
      </c>
      <c r="C9" s="81"/>
      <c r="D9" s="82" t="s">
        <v>930</v>
      </c>
      <c r="E9" s="82"/>
      <c r="F9" s="82"/>
      <c r="G9" s="82" t="s">
        <v>621</v>
      </c>
      <c r="H9" s="82"/>
      <c r="I9" s="82"/>
      <c r="J9" s="82">
        <v>13974058468</v>
      </c>
      <c r="K9" s="82"/>
      <c r="L9" s="82"/>
      <c r="M9" s="82"/>
    </row>
    <row r="10" s="70" customFormat="1" ht="45" customHeight="1" spans="1:13">
      <c r="A10" s="79"/>
      <c r="B10" s="80" t="s">
        <v>688</v>
      </c>
      <c r="C10" s="81"/>
      <c r="D10" s="83" t="s">
        <v>950</v>
      </c>
      <c r="E10" s="83"/>
      <c r="F10" s="83"/>
      <c r="G10" s="83"/>
      <c r="H10" s="83"/>
      <c r="I10" s="83"/>
      <c r="J10" s="83"/>
      <c r="K10" s="83"/>
      <c r="L10" s="83"/>
      <c r="M10" s="83"/>
    </row>
    <row r="11" s="70" customFormat="1" ht="117" customHeight="1" spans="1:13">
      <c r="A11" s="79"/>
      <c r="B11" s="80" t="s">
        <v>690</v>
      </c>
      <c r="C11" s="81"/>
      <c r="D11" s="122" t="s">
        <v>951</v>
      </c>
      <c r="E11" s="122"/>
      <c r="F11" s="122"/>
      <c r="G11" s="122"/>
      <c r="H11" s="122"/>
      <c r="I11" s="122"/>
      <c r="J11" s="122"/>
      <c r="K11" s="122"/>
      <c r="L11" s="122"/>
      <c r="M11" s="122"/>
    </row>
    <row r="12" s="70" customFormat="1" ht="54.95" customHeight="1" spans="1:13">
      <c r="A12" s="79"/>
      <c r="B12" s="80" t="s">
        <v>692</v>
      </c>
      <c r="C12" s="81"/>
      <c r="D12" s="91" t="s">
        <v>952</v>
      </c>
      <c r="E12" s="91"/>
      <c r="F12" s="91"/>
      <c r="G12" s="91"/>
      <c r="H12" s="91"/>
      <c r="I12" s="91"/>
      <c r="J12" s="91"/>
      <c r="K12" s="91"/>
      <c r="L12" s="91"/>
      <c r="M12" s="91"/>
    </row>
    <row r="13" s="70" customFormat="1" ht="21" customHeight="1" spans="1:13">
      <c r="A13" s="79" t="s">
        <v>694</v>
      </c>
      <c r="B13" s="84" t="s">
        <v>695</v>
      </c>
      <c r="C13" s="85"/>
      <c r="D13" s="86" t="s">
        <v>696</v>
      </c>
      <c r="E13" s="86"/>
      <c r="F13" s="86" t="s">
        <v>697</v>
      </c>
      <c r="G13" s="86"/>
      <c r="H13" s="86"/>
      <c r="I13" s="86"/>
      <c r="J13" s="86" t="s">
        <v>698</v>
      </c>
      <c r="K13" s="86"/>
      <c r="L13" s="86"/>
      <c r="M13" s="86"/>
    </row>
    <row r="14" s="70" customFormat="1" ht="21" customHeight="1" spans="1:13">
      <c r="A14" s="79"/>
      <c r="B14" s="87"/>
      <c r="C14" s="88"/>
      <c r="D14" s="82" t="s">
        <v>699</v>
      </c>
      <c r="E14" s="82"/>
      <c r="F14" s="82">
        <v>0</v>
      </c>
      <c r="G14" s="82"/>
      <c r="H14" s="82"/>
      <c r="I14" s="82"/>
      <c r="J14" s="82">
        <v>20</v>
      </c>
      <c r="K14" s="82"/>
      <c r="L14" s="82"/>
      <c r="M14" s="82"/>
    </row>
    <row r="15" s="70" customFormat="1" ht="21" customHeight="1" spans="1:13">
      <c r="A15" s="79"/>
      <c r="B15" s="87"/>
      <c r="C15" s="88"/>
      <c r="D15" s="82" t="s">
        <v>700</v>
      </c>
      <c r="E15" s="82"/>
      <c r="F15" s="82"/>
      <c r="G15" s="82"/>
      <c r="H15" s="82"/>
      <c r="I15" s="82"/>
      <c r="J15" s="82"/>
      <c r="K15" s="82"/>
      <c r="L15" s="82"/>
      <c r="M15" s="82"/>
    </row>
    <row r="16" s="70" customFormat="1" ht="21" customHeight="1" spans="1:13">
      <c r="A16" s="79"/>
      <c r="B16" s="87"/>
      <c r="C16" s="88"/>
      <c r="D16" s="82" t="s">
        <v>701</v>
      </c>
      <c r="E16" s="82"/>
      <c r="F16" s="82"/>
      <c r="G16" s="82"/>
      <c r="H16" s="82"/>
      <c r="I16" s="82"/>
      <c r="J16" s="82"/>
      <c r="K16" s="82"/>
      <c r="L16" s="82"/>
      <c r="M16" s="82"/>
    </row>
    <row r="17" s="70" customFormat="1" ht="21" customHeight="1" spans="1:13">
      <c r="A17" s="79"/>
      <c r="B17" s="87"/>
      <c r="C17" s="88"/>
      <c r="D17" s="82" t="s">
        <v>702</v>
      </c>
      <c r="E17" s="82"/>
      <c r="F17" s="82"/>
      <c r="G17" s="82"/>
      <c r="H17" s="82"/>
      <c r="I17" s="82"/>
      <c r="J17" s="82"/>
      <c r="K17" s="82"/>
      <c r="L17" s="82"/>
      <c r="M17" s="82"/>
    </row>
    <row r="18" s="70" customFormat="1" ht="21" customHeight="1" spans="1:13">
      <c r="A18" s="79"/>
      <c r="B18" s="89"/>
      <c r="C18" s="90"/>
      <c r="D18" s="82" t="s">
        <v>703</v>
      </c>
      <c r="E18" s="82"/>
      <c r="F18" s="82">
        <v>0</v>
      </c>
      <c r="G18" s="82"/>
      <c r="H18" s="82"/>
      <c r="I18" s="82"/>
      <c r="J18" s="82">
        <v>20</v>
      </c>
      <c r="K18" s="82"/>
      <c r="L18" s="82"/>
      <c r="M18" s="82"/>
    </row>
    <row r="19" s="70" customFormat="1" ht="21" customHeight="1" spans="1:13">
      <c r="A19" s="79"/>
      <c r="B19" s="84" t="s">
        <v>704</v>
      </c>
      <c r="C19" s="85"/>
      <c r="D19" s="82" t="s">
        <v>696</v>
      </c>
      <c r="E19" s="82"/>
      <c r="F19" s="91" t="s">
        <v>705</v>
      </c>
      <c r="G19" s="91"/>
      <c r="H19" s="91"/>
      <c r="I19" s="91" t="s">
        <v>706</v>
      </c>
      <c r="J19" s="91"/>
      <c r="K19" s="91"/>
      <c r="L19" s="91" t="s">
        <v>707</v>
      </c>
      <c r="M19" s="91"/>
    </row>
    <row r="20" s="70" customFormat="1" ht="21" customHeight="1" spans="1:13">
      <c r="A20" s="79"/>
      <c r="B20" s="87"/>
      <c r="C20" s="88"/>
      <c r="D20" s="82" t="s">
        <v>699</v>
      </c>
      <c r="E20" s="82"/>
      <c r="F20" s="82">
        <v>0</v>
      </c>
      <c r="G20" s="82"/>
      <c r="H20" s="82"/>
      <c r="I20" s="80">
        <v>20</v>
      </c>
      <c r="J20" s="110"/>
      <c r="K20" s="81"/>
      <c r="L20" s="83"/>
      <c r="M20" s="83"/>
    </row>
    <row r="21" s="70" customFormat="1" ht="25.5" customHeight="1" spans="1:13">
      <c r="A21" s="79"/>
      <c r="B21" s="87"/>
      <c r="C21" s="88"/>
      <c r="D21" s="107" t="s">
        <v>398</v>
      </c>
      <c r="E21" s="107"/>
      <c r="F21" s="82">
        <v>0</v>
      </c>
      <c r="G21" s="82"/>
      <c r="H21" s="82"/>
      <c r="I21" s="80"/>
      <c r="J21" s="110">
        <v>20</v>
      </c>
      <c r="K21" s="81"/>
      <c r="L21" s="83"/>
      <c r="M21" s="83"/>
    </row>
    <row r="22" s="70" customFormat="1" ht="21" customHeight="1" spans="1:13">
      <c r="A22" s="79"/>
      <c r="B22" s="87"/>
      <c r="C22" s="88"/>
      <c r="D22" s="107"/>
      <c r="E22" s="107"/>
      <c r="F22" s="82"/>
      <c r="G22" s="82"/>
      <c r="H22" s="82"/>
      <c r="I22" s="80"/>
      <c r="J22" s="110"/>
      <c r="K22" s="81"/>
      <c r="L22" s="83"/>
      <c r="M22" s="83"/>
    </row>
    <row r="23" s="70" customFormat="1" ht="21" customHeight="1" spans="1:13">
      <c r="A23" s="79"/>
      <c r="B23" s="87"/>
      <c r="C23" s="88"/>
      <c r="D23" s="107"/>
      <c r="E23" s="107"/>
      <c r="F23" s="82"/>
      <c r="G23" s="82"/>
      <c r="H23" s="82"/>
      <c r="I23" s="89"/>
      <c r="J23" s="77"/>
      <c r="K23" s="90"/>
      <c r="L23" s="82"/>
      <c r="M23" s="82"/>
    </row>
    <row r="24" s="70" customFormat="1" ht="21" customHeight="1" spans="1:13">
      <c r="A24" s="79"/>
      <c r="B24" s="89"/>
      <c r="C24" s="90"/>
      <c r="D24" s="83" t="s">
        <v>889</v>
      </c>
      <c r="E24" s="83"/>
      <c r="F24" s="83"/>
      <c r="G24" s="83"/>
      <c r="H24" s="83"/>
      <c r="I24" s="83"/>
      <c r="J24" s="83"/>
      <c r="K24" s="83"/>
      <c r="L24" s="83"/>
      <c r="M24" s="83"/>
    </row>
    <row r="25" s="70" customFormat="1" ht="80.1" customHeight="1" spans="1:13">
      <c r="A25" s="94" t="s">
        <v>710</v>
      </c>
      <c r="B25" s="94"/>
      <c r="C25" s="94"/>
      <c r="D25" s="82" t="s">
        <v>952</v>
      </c>
      <c r="E25" s="82"/>
      <c r="F25" s="82"/>
      <c r="G25" s="82"/>
      <c r="H25" s="82"/>
      <c r="I25" s="82"/>
      <c r="J25" s="82"/>
      <c r="K25" s="82"/>
      <c r="L25" s="82"/>
      <c r="M25" s="82"/>
    </row>
    <row r="26" s="70" customFormat="1" ht="20.1" customHeight="1" spans="1:13">
      <c r="A26" s="95" t="s">
        <v>712</v>
      </c>
      <c r="B26" s="96"/>
      <c r="C26" s="97" t="s">
        <v>713</v>
      </c>
      <c r="D26" s="97"/>
      <c r="E26" s="97"/>
      <c r="F26" s="97"/>
      <c r="G26" s="97"/>
      <c r="H26" s="86" t="s">
        <v>714</v>
      </c>
      <c r="I26" s="86"/>
      <c r="J26" s="86"/>
      <c r="K26" s="86" t="s">
        <v>715</v>
      </c>
      <c r="L26" s="86"/>
      <c r="M26" s="86"/>
    </row>
    <row r="27" s="70" customFormat="1" ht="20.1" customHeight="1" spans="1:13">
      <c r="A27" s="98"/>
      <c r="B27" s="99"/>
      <c r="C27" s="123" t="s">
        <v>398</v>
      </c>
      <c r="D27" s="123"/>
      <c r="E27" s="123"/>
      <c r="F27" s="123"/>
      <c r="G27" s="123"/>
      <c r="H27" s="82">
        <v>2022</v>
      </c>
      <c r="I27" s="82"/>
      <c r="J27" s="82"/>
      <c r="K27" s="82"/>
      <c r="L27" s="82"/>
      <c r="M27" s="82"/>
    </row>
    <row r="28" s="70" customFormat="1" ht="20.1" customHeight="1" spans="1:13">
      <c r="A28" s="98"/>
      <c r="B28" s="99"/>
      <c r="C28" s="124"/>
      <c r="D28" s="124"/>
      <c r="E28" s="124"/>
      <c r="F28" s="124"/>
      <c r="G28" s="124"/>
      <c r="H28" s="82"/>
      <c r="I28" s="82"/>
      <c r="J28" s="82"/>
      <c r="K28" s="82"/>
      <c r="L28" s="82"/>
      <c r="M28" s="82"/>
    </row>
    <row r="29" s="70" customFormat="1" ht="20.1" customHeight="1" spans="1:13">
      <c r="A29" s="98"/>
      <c r="B29" s="99"/>
      <c r="C29" s="124"/>
      <c r="D29" s="124"/>
      <c r="E29" s="124"/>
      <c r="F29" s="124"/>
      <c r="G29" s="124"/>
      <c r="H29" s="82"/>
      <c r="I29" s="82"/>
      <c r="J29" s="82"/>
      <c r="K29" s="82"/>
      <c r="L29" s="82"/>
      <c r="M29" s="82"/>
    </row>
    <row r="30" s="70" customFormat="1" ht="60" customHeight="1" spans="1:16">
      <c r="A30" s="101" t="s">
        <v>720</v>
      </c>
      <c r="B30" s="102" t="s">
        <v>721</v>
      </c>
      <c r="C30" s="103" t="s">
        <v>953</v>
      </c>
      <c r="D30" s="83"/>
      <c r="E30" s="83"/>
      <c r="F30" s="83"/>
      <c r="G30" s="83"/>
      <c r="H30" s="83"/>
      <c r="I30" s="83"/>
      <c r="J30" s="83"/>
      <c r="K30" s="83"/>
      <c r="L30" s="83"/>
      <c r="M30" s="83"/>
      <c r="P30" s="118"/>
    </row>
    <row r="31" s="70" customFormat="1" ht="60" customHeight="1" spans="1:13">
      <c r="A31" s="104"/>
      <c r="B31" s="102" t="s">
        <v>723</v>
      </c>
      <c r="C31" s="103" t="s">
        <v>954</v>
      </c>
      <c r="D31" s="83"/>
      <c r="E31" s="83"/>
      <c r="F31" s="83"/>
      <c r="G31" s="83"/>
      <c r="H31" s="83"/>
      <c r="I31" s="83"/>
      <c r="J31" s="83"/>
      <c r="K31" s="83"/>
      <c r="L31" s="83"/>
      <c r="M31" s="83"/>
    </row>
    <row r="32" s="70" customFormat="1" ht="20.1" customHeight="1" spans="1:13">
      <c r="A32" s="104"/>
      <c r="B32" s="105" t="s">
        <v>725</v>
      </c>
      <c r="C32" s="82" t="s">
        <v>641</v>
      </c>
      <c r="D32" s="82"/>
      <c r="E32" s="82" t="s">
        <v>642</v>
      </c>
      <c r="F32" s="82"/>
      <c r="G32" s="82"/>
      <c r="H32" s="82" t="s">
        <v>643</v>
      </c>
      <c r="I32" s="82"/>
      <c r="J32" s="82"/>
      <c r="K32" s="82"/>
      <c r="L32" s="82" t="s">
        <v>644</v>
      </c>
      <c r="M32" s="82"/>
    </row>
    <row r="33" s="70" customFormat="1" ht="30" customHeight="1" spans="1:13">
      <c r="A33" s="104"/>
      <c r="B33" s="106"/>
      <c r="C33" s="82" t="s">
        <v>726</v>
      </c>
      <c r="D33" s="82"/>
      <c r="E33" s="82" t="s">
        <v>646</v>
      </c>
      <c r="F33" s="82"/>
      <c r="G33" s="82"/>
      <c r="H33" s="83" t="s">
        <v>955</v>
      </c>
      <c r="I33" s="83"/>
      <c r="J33" s="83"/>
      <c r="K33" s="83"/>
      <c r="L33" s="82" t="s">
        <v>956</v>
      </c>
      <c r="M33" s="82"/>
    </row>
    <row r="34" s="70" customFormat="1" ht="30" customHeight="1" spans="1:13">
      <c r="A34" s="104"/>
      <c r="B34" s="106"/>
      <c r="C34" s="82"/>
      <c r="D34" s="82"/>
      <c r="E34" s="82" t="s">
        <v>649</v>
      </c>
      <c r="F34" s="82"/>
      <c r="G34" s="82"/>
      <c r="H34" s="83" t="s">
        <v>957</v>
      </c>
      <c r="I34" s="83"/>
      <c r="J34" s="83"/>
      <c r="K34" s="83"/>
      <c r="L34" s="82" t="s">
        <v>958</v>
      </c>
      <c r="M34" s="82"/>
    </row>
    <row r="35" s="70" customFormat="1" ht="30" customHeight="1" spans="1:13">
      <c r="A35" s="104"/>
      <c r="B35" s="106"/>
      <c r="C35" s="82"/>
      <c r="D35" s="82"/>
      <c r="E35" s="82" t="s">
        <v>651</v>
      </c>
      <c r="F35" s="82"/>
      <c r="G35" s="82"/>
      <c r="H35" s="83" t="s">
        <v>959</v>
      </c>
      <c r="I35" s="83"/>
      <c r="J35" s="83"/>
      <c r="K35" s="83"/>
      <c r="L35" s="82" t="s">
        <v>960</v>
      </c>
      <c r="M35" s="82"/>
    </row>
    <row r="36" s="70" customFormat="1" ht="42.75" customHeight="1" spans="1:13">
      <c r="A36" s="104"/>
      <c r="B36" s="106"/>
      <c r="C36" s="82"/>
      <c r="D36" s="82"/>
      <c r="E36" s="82" t="s">
        <v>654</v>
      </c>
      <c r="F36" s="82"/>
      <c r="G36" s="82"/>
      <c r="H36" s="83"/>
      <c r="I36" s="83"/>
      <c r="J36" s="83"/>
      <c r="K36" s="83"/>
      <c r="L36" s="82"/>
      <c r="M36" s="82"/>
    </row>
    <row r="37" s="70" customFormat="1" ht="21" customHeight="1" spans="1:13">
      <c r="A37" s="104"/>
      <c r="B37" s="106"/>
      <c r="C37" s="82" t="s">
        <v>641</v>
      </c>
      <c r="D37" s="82"/>
      <c r="E37" s="82" t="s">
        <v>642</v>
      </c>
      <c r="F37" s="82"/>
      <c r="G37" s="82"/>
      <c r="H37" s="82" t="s">
        <v>643</v>
      </c>
      <c r="I37" s="82"/>
      <c r="J37" s="82"/>
      <c r="K37" s="82"/>
      <c r="L37" s="82" t="s">
        <v>644</v>
      </c>
      <c r="M37" s="82"/>
    </row>
    <row r="38" s="70" customFormat="1" ht="30" customHeight="1" spans="1:13">
      <c r="A38" s="104"/>
      <c r="B38" s="106"/>
      <c r="C38" s="82" t="s">
        <v>726</v>
      </c>
      <c r="D38" s="82"/>
      <c r="E38" s="82" t="s">
        <v>658</v>
      </c>
      <c r="F38" s="82"/>
      <c r="G38" s="82"/>
      <c r="H38" s="125" t="s">
        <v>961</v>
      </c>
      <c r="I38" s="125"/>
      <c r="J38" s="125"/>
      <c r="K38" s="125"/>
      <c r="L38" s="82" t="s">
        <v>962</v>
      </c>
      <c r="M38" s="82"/>
    </row>
    <row r="39" s="70" customFormat="1" ht="30" customHeight="1" spans="1:13">
      <c r="A39" s="104"/>
      <c r="B39" s="106"/>
      <c r="C39" s="82"/>
      <c r="D39" s="82"/>
      <c r="E39" s="82" t="s">
        <v>660</v>
      </c>
      <c r="F39" s="82"/>
      <c r="G39" s="82"/>
      <c r="H39" s="103" t="s">
        <v>963</v>
      </c>
      <c r="I39" s="103"/>
      <c r="J39" s="103"/>
      <c r="K39" s="103"/>
      <c r="L39" s="82" t="s">
        <v>964</v>
      </c>
      <c r="M39" s="82"/>
    </row>
    <row r="40" s="70" customFormat="1" ht="30" customHeight="1" spans="1:13">
      <c r="A40" s="104"/>
      <c r="B40" s="106"/>
      <c r="C40" s="82"/>
      <c r="D40" s="82"/>
      <c r="E40" s="82" t="s">
        <v>663</v>
      </c>
      <c r="F40" s="82"/>
      <c r="G40" s="82"/>
      <c r="H40" s="83" t="s">
        <v>965</v>
      </c>
      <c r="I40" s="83"/>
      <c r="J40" s="83"/>
      <c r="K40" s="83"/>
      <c r="L40" s="82" t="s">
        <v>964</v>
      </c>
      <c r="M40" s="82"/>
    </row>
    <row r="41" s="70" customFormat="1" ht="30" customHeight="1" spans="1:13">
      <c r="A41" s="104"/>
      <c r="B41" s="106"/>
      <c r="C41" s="82"/>
      <c r="D41" s="82"/>
      <c r="E41" s="82" t="s">
        <v>665</v>
      </c>
      <c r="F41" s="82"/>
      <c r="G41" s="82"/>
      <c r="H41" s="107" t="s">
        <v>966</v>
      </c>
      <c r="I41" s="107"/>
      <c r="J41" s="107"/>
      <c r="K41" s="107"/>
      <c r="L41" s="82"/>
      <c r="M41" s="82"/>
    </row>
    <row r="42" s="70" customFormat="1" ht="30" customHeight="1" spans="1:13">
      <c r="A42" s="104"/>
      <c r="B42" s="106"/>
      <c r="C42" s="82"/>
      <c r="D42" s="82"/>
      <c r="E42" s="82" t="s">
        <v>667</v>
      </c>
      <c r="F42" s="82"/>
      <c r="G42" s="82"/>
      <c r="H42" s="83" t="s">
        <v>947</v>
      </c>
      <c r="I42" s="83"/>
      <c r="J42" s="83"/>
      <c r="K42" s="83"/>
      <c r="L42" s="82" t="s">
        <v>662</v>
      </c>
      <c r="M42" s="82"/>
    </row>
    <row r="43" s="70" customFormat="1" ht="30" customHeight="1" spans="1:13">
      <c r="A43" s="104"/>
      <c r="B43" s="106"/>
      <c r="C43" s="82"/>
      <c r="D43" s="82"/>
      <c r="E43" s="82" t="s">
        <v>889</v>
      </c>
      <c r="F43" s="82"/>
      <c r="G43" s="82"/>
      <c r="H43" s="83" t="s">
        <v>943</v>
      </c>
      <c r="I43" s="83"/>
      <c r="J43" s="83"/>
      <c r="K43" s="83"/>
      <c r="L43" s="82"/>
      <c r="M43" s="82"/>
    </row>
    <row r="44" s="70" customFormat="1" ht="60" customHeight="1" spans="1:13">
      <c r="A44" s="94" t="s">
        <v>743</v>
      </c>
      <c r="B44" s="94"/>
      <c r="C44" s="94"/>
      <c r="D44" s="80"/>
      <c r="E44" s="110"/>
      <c r="F44" s="110"/>
      <c r="G44" s="110"/>
      <c r="H44" s="110"/>
      <c r="I44" s="110"/>
      <c r="J44" s="110"/>
      <c r="K44" s="110"/>
      <c r="L44" s="110"/>
      <c r="M44" s="81"/>
    </row>
    <row r="45" s="69" customFormat="1" ht="69.95" customHeight="1" spans="1:253">
      <c r="A45" s="94" t="s">
        <v>745</v>
      </c>
      <c r="B45" s="94"/>
      <c r="C45" s="94"/>
      <c r="D45" s="111" t="s">
        <v>746</v>
      </c>
      <c r="E45" s="112"/>
      <c r="F45" s="112"/>
      <c r="G45" s="112"/>
      <c r="H45" s="112"/>
      <c r="I45" s="112"/>
      <c r="J45" s="112"/>
      <c r="K45" s="112"/>
      <c r="L45" s="112"/>
      <c r="M45" s="121"/>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row>
    <row r="46" s="69" customFormat="1" ht="20.1" customHeight="1" spans="1:10">
      <c r="A46" s="113"/>
      <c r="B46" s="113"/>
      <c r="C46" s="114"/>
      <c r="D46" s="114"/>
      <c r="E46" s="115"/>
      <c r="F46" s="113"/>
      <c r="J46" s="115"/>
    </row>
    <row r="47" s="69" customFormat="1" ht="24.95" customHeight="1" spans="1:253">
      <c r="A47" s="71"/>
      <c r="B47" s="71"/>
      <c r="C47" s="72"/>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row>
    <row r="48" s="69" customFormat="1" ht="24.95" customHeight="1" spans="1:253">
      <c r="A48" s="71"/>
      <c r="B48" s="71"/>
      <c r="C48" s="72"/>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row>
    <row r="49" s="69" customFormat="1" ht="24.95" customHeight="1" spans="1:253">
      <c r="A49" s="71"/>
      <c r="B49" s="71"/>
      <c r="C49" s="7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row>
    <row r="50" s="69" customFormat="1" ht="24.95" customHeight="1" spans="1:253">
      <c r="A50" s="71"/>
      <c r="B50" s="71"/>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c r="IM50" s="73"/>
      <c r="IN50" s="73"/>
      <c r="IO50" s="73"/>
      <c r="IP50" s="73"/>
      <c r="IQ50" s="73"/>
      <c r="IR50" s="73"/>
      <c r="IS50" s="73"/>
    </row>
  </sheetData>
  <sheetProtection formatCells="0" formatColumns="0" formatRows="0"/>
  <mergeCells count="132">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L21:M21"/>
    <mergeCell ref="D22:E22"/>
    <mergeCell ref="F22:H22"/>
    <mergeCell ref="L22:M22"/>
    <mergeCell ref="D23:E23"/>
    <mergeCell ref="F23:H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33:D36"/>
    <mergeCell ref="C38:D43"/>
  </mergeCells>
  <pageMargins left="0.708661417322835" right="0.708661417322835" top="0.748031496062992" bottom="0.748031496062992" header="0.31496062992126" footer="0.31496062992126"/>
  <pageSetup paperSize="9" scale="60"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showGridLines="0" showZeros="0" zoomScale="130" zoomScaleNormal="130" workbookViewId="0">
      <selection activeCell="O11" sqref="O11"/>
    </sheetView>
  </sheetViews>
  <sheetFormatPr defaultColWidth="12" defaultRowHeight="15.6"/>
  <cols>
    <col min="1" max="1" width="8.83333333333333" style="71" customWidth="1"/>
    <col min="2" max="2" width="7.5" style="71" customWidth="1"/>
    <col min="3" max="3" width="7.5" style="72" customWidth="1"/>
    <col min="4" max="4" width="10.1666666666667" style="73" customWidth="1"/>
    <col min="5" max="5" width="6.66666666666667" style="73" customWidth="1"/>
    <col min="6" max="6" width="5" style="73" customWidth="1"/>
    <col min="7" max="7" width="8.33333333333333" style="73" customWidth="1"/>
    <col min="8" max="8" width="8.83333333333333" style="73" customWidth="1"/>
    <col min="9" max="9" width="7.83333333333333" style="73" customWidth="1"/>
    <col min="10" max="10" width="8.83333333333333" style="73" customWidth="1"/>
    <col min="11" max="11" width="7" style="73" customWidth="1"/>
    <col min="12" max="12" width="7.5" style="73" customWidth="1"/>
    <col min="13" max="13" width="15" style="73" customWidth="1"/>
    <col min="14" max="253" width="12" style="73"/>
    <col min="254" max="16384" width="12" style="69"/>
  </cols>
  <sheetData>
    <row r="1" s="69" customFormat="1" ht="20.1" customHeight="1" spans="1:13">
      <c r="A1" s="74"/>
      <c r="B1" s="74"/>
      <c r="M1" s="116" t="s">
        <v>673</v>
      </c>
    </row>
    <row r="2" s="69" customFormat="1" ht="35.25" customHeight="1" spans="1:13">
      <c r="A2" s="75" t="s">
        <v>674</v>
      </c>
      <c r="B2" s="75"/>
      <c r="C2" s="75"/>
      <c r="D2" s="75"/>
      <c r="E2" s="75"/>
      <c r="F2" s="75"/>
      <c r="G2" s="75"/>
      <c r="H2" s="75"/>
      <c r="I2" s="75"/>
      <c r="J2" s="75"/>
      <c r="K2" s="75"/>
      <c r="L2" s="75"/>
      <c r="M2" s="75"/>
    </row>
    <row r="3" s="69" customFormat="1" ht="20.1" customHeight="1" spans="1:13">
      <c r="A3" s="76" t="s">
        <v>675</v>
      </c>
      <c r="B3" s="76"/>
      <c r="C3" s="76"/>
      <c r="D3" s="76"/>
      <c r="E3" s="76"/>
      <c r="F3" s="76"/>
      <c r="G3" s="76"/>
      <c r="H3" s="76"/>
      <c r="I3" s="76"/>
      <c r="J3" s="76"/>
      <c r="K3" s="76"/>
      <c r="L3" s="76"/>
      <c r="M3" s="76"/>
    </row>
    <row r="4" s="69" customFormat="1" ht="20.1" customHeight="1" spans="1:253">
      <c r="A4" s="77" t="s">
        <v>926</v>
      </c>
      <c r="B4" s="77"/>
      <c r="C4" s="77"/>
      <c r="D4" s="77"/>
      <c r="E4" s="77"/>
      <c r="F4" s="77"/>
      <c r="G4" s="77"/>
      <c r="H4" s="78"/>
      <c r="I4" s="117" t="s">
        <v>927</v>
      </c>
      <c r="J4" s="117"/>
      <c r="K4" s="117"/>
      <c r="L4" s="117"/>
      <c r="M4" s="78"/>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row>
    <row r="5" s="70" customFormat="1" ht="21" customHeight="1" spans="1:13">
      <c r="A5" s="79" t="s">
        <v>678</v>
      </c>
      <c r="B5" s="80" t="s">
        <v>379</v>
      </c>
      <c r="C5" s="81"/>
      <c r="D5" s="82" t="s">
        <v>967</v>
      </c>
      <c r="E5" s="82"/>
      <c r="F5" s="82"/>
      <c r="G5" s="82"/>
      <c r="H5" s="82"/>
      <c r="I5" s="82"/>
      <c r="J5" s="82"/>
      <c r="K5" s="82"/>
      <c r="L5" s="82"/>
      <c r="M5" s="82"/>
    </row>
    <row r="6" s="70" customFormat="1" ht="21" customHeight="1" spans="1:13">
      <c r="A6" s="79"/>
      <c r="B6" s="80" t="s">
        <v>679</v>
      </c>
      <c r="C6" s="81"/>
      <c r="D6" s="82" t="s">
        <v>968</v>
      </c>
      <c r="E6" s="82"/>
      <c r="F6" s="82"/>
      <c r="G6" s="82"/>
      <c r="H6" s="82"/>
      <c r="I6" s="82"/>
      <c r="J6" s="82"/>
      <c r="K6" s="82"/>
      <c r="L6" s="82"/>
      <c r="M6" s="82"/>
    </row>
    <row r="7" s="70" customFormat="1" ht="21" customHeight="1" spans="1:13">
      <c r="A7" s="79"/>
      <c r="B7" s="80" t="s">
        <v>681</v>
      </c>
      <c r="C7" s="81"/>
      <c r="D7" s="83" t="s">
        <v>862</v>
      </c>
      <c r="E7" s="83"/>
      <c r="F7" s="83"/>
      <c r="G7" s="82" t="s">
        <v>683</v>
      </c>
      <c r="H7" s="82"/>
      <c r="I7" s="82"/>
      <c r="J7" s="82">
        <v>2020</v>
      </c>
      <c r="K7" s="82"/>
      <c r="L7" s="82"/>
      <c r="M7" s="82"/>
    </row>
    <row r="8" s="70" customFormat="1" ht="21" customHeight="1" spans="1:13">
      <c r="A8" s="79"/>
      <c r="B8" s="80" t="s">
        <v>685</v>
      </c>
      <c r="C8" s="81"/>
      <c r="D8" s="82" t="s">
        <v>969</v>
      </c>
      <c r="E8" s="82"/>
      <c r="F8" s="82"/>
      <c r="G8" s="82" t="s">
        <v>621</v>
      </c>
      <c r="H8" s="82"/>
      <c r="I8" s="82"/>
      <c r="J8" s="82" t="s">
        <v>970</v>
      </c>
      <c r="K8" s="82"/>
      <c r="L8" s="82"/>
      <c r="M8" s="82"/>
    </row>
    <row r="9" s="70" customFormat="1" ht="30" customHeight="1" spans="1:13">
      <c r="A9" s="79"/>
      <c r="B9" s="80" t="s">
        <v>619</v>
      </c>
      <c r="C9" s="81"/>
      <c r="D9" s="82" t="s">
        <v>930</v>
      </c>
      <c r="E9" s="82"/>
      <c r="F9" s="82"/>
      <c r="G9" s="82" t="s">
        <v>621</v>
      </c>
      <c r="H9" s="82"/>
      <c r="I9" s="82"/>
      <c r="J9" s="82">
        <v>13974058468</v>
      </c>
      <c r="K9" s="82"/>
      <c r="L9" s="82"/>
      <c r="M9" s="82"/>
    </row>
    <row r="10" s="70" customFormat="1" ht="45" customHeight="1" spans="1:13">
      <c r="A10" s="79"/>
      <c r="B10" s="80" t="s">
        <v>688</v>
      </c>
      <c r="C10" s="81"/>
      <c r="D10" s="83" t="s">
        <v>971</v>
      </c>
      <c r="E10" s="83"/>
      <c r="F10" s="83"/>
      <c r="G10" s="83"/>
      <c r="H10" s="83"/>
      <c r="I10" s="83"/>
      <c r="J10" s="83"/>
      <c r="K10" s="83"/>
      <c r="L10" s="83"/>
      <c r="M10" s="83"/>
    </row>
    <row r="11" s="70" customFormat="1" ht="129" customHeight="1" spans="1:13">
      <c r="A11" s="79"/>
      <c r="B11" s="80" t="s">
        <v>690</v>
      </c>
      <c r="C11" s="81"/>
      <c r="D11" s="83" t="s">
        <v>972</v>
      </c>
      <c r="E11" s="83"/>
      <c r="F11" s="83"/>
      <c r="G11" s="83"/>
      <c r="H11" s="83"/>
      <c r="I11" s="83"/>
      <c r="J11" s="83"/>
      <c r="K11" s="83"/>
      <c r="L11" s="83"/>
      <c r="M11" s="83"/>
    </row>
    <row r="12" s="70" customFormat="1" ht="54.95" customHeight="1" spans="1:13">
      <c r="A12" s="79"/>
      <c r="B12" s="80" t="s">
        <v>692</v>
      </c>
      <c r="C12" s="81"/>
      <c r="D12" s="82" t="s">
        <v>973</v>
      </c>
      <c r="E12" s="82"/>
      <c r="F12" s="82"/>
      <c r="G12" s="82"/>
      <c r="H12" s="82"/>
      <c r="I12" s="82"/>
      <c r="J12" s="82"/>
      <c r="K12" s="82"/>
      <c r="L12" s="82"/>
      <c r="M12" s="82"/>
    </row>
    <row r="13" s="70" customFormat="1" ht="21" customHeight="1" spans="1:13">
      <c r="A13" s="79" t="s">
        <v>694</v>
      </c>
      <c r="B13" s="84" t="s">
        <v>695</v>
      </c>
      <c r="C13" s="85"/>
      <c r="D13" s="86" t="s">
        <v>696</v>
      </c>
      <c r="E13" s="86"/>
      <c r="F13" s="86" t="s">
        <v>697</v>
      </c>
      <c r="G13" s="86"/>
      <c r="H13" s="86"/>
      <c r="I13" s="86"/>
      <c r="J13" s="86" t="s">
        <v>698</v>
      </c>
      <c r="K13" s="86"/>
      <c r="L13" s="86"/>
      <c r="M13" s="86"/>
    </row>
    <row r="14" s="70" customFormat="1" ht="21" customHeight="1" spans="1:13">
      <c r="A14" s="79"/>
      <c r="B14" s="87"/>
      <c r="C14" s="88"/>
      <c r="D14" s="82" t="s">
        <v>699</v>
      </c>
      <c r="E14" s="82"/>
      <c r="F14" s="82">
        <v>300</v>
      </c>
      <c r="G14" s="82"/>
      <c r="H14" s="82"/>
      <c r="I14" s="82"/>
      <c r="J14" s="82">
        <v>300</v>
      </c>
      <c r="K14" s="82"/>
      <c r="L14" s="82"/>
      <c r="M14" s="82"/>
    </row>
    <row r="15" s="70" customFormat="1" ht="21" customHeight="1" spans="1:13">
      <c r="A15" s="79"/>
      <c r="B15" s="87"/>
      <c r="C15" s="88"/>
      <c r="D15" s="82" t="s">
        <v>700</v>
      </c>
      <c r="E15" s="82"/>
      <c r="F15" s="82"/>
      <c r="G15" s="82"/>
      <c r="H15" s="82"/>
      <c r="I15" s="82"/>
      <c r="J15" s="82"/>
      <c r="K15" s="82"/>
      <c r="L15" s="82"/>
      <c r="M15" s="82"/>
    </row>
    <row r="16" s="70" customFormat="1" ht="21" customHeight="1" spans="1:13">
      <c r="A16" s="79"/>
      <c r="B16" s="87"/>
      <c r="C16" s="88"/>
      <c r="D16" s="82" t="s">
        <v>701</v>
      </c>
      <c r="E16" s="82"/>
      <c r="F16" s="82"/>
      <c r="G16" s="82"/>
      <c r="H16" s="82"/>
      <c r="I16" s="82"/>
      <c r="J16" s="82"/>
      <c r="K16" s="82"/>
      <c r="L16" s="82"/>
      <c r="M16" s="82"/>
    </row>
    <row r="17" s="70" customFormat="1" ht="21" customHeight="1" spans="1:13">
      <c r="A17" s="79"/>
      <c r="B17" s="87"/>
      <c r="C17" s="88"/>
      <c r="D17" s="82" t="s">
        <v>702</v>
      </c>
      <c r="E17" s="82"/>
      <c r="F17" s="82"/>
      <c r="G17" s="82"/>
      <c r="H17" s="82"/>
      <c r="I17" s="82"/>
      <c r="J17" s="82"/>
      <c r="K17" s="82"/>
      <c r="L17" s="82"/>
      <c r="M17" s="82"/>
    </row>
    <row r="18" s="70" customFormat="1" ht="21" customHeight="1" spans="1:13">
      <c r="A18" s="79"/>
      <c r="B18" s="89"/>
      <c r="C18" s="90"/>
      <c r="D18" s="82" t="s">
        <v>703</v>
      </c>
      <c r="E18" s="82"/>
      <c r="F18" s="82"/>
      <c r="G18" s="82"/>
      <c r="H18" s="82"/>
      <c r="I18" s="82"/>
      <c r="J18" s="82">
        <v>300</v>
      </c>
      <c r="K18" s="82"/>
      <c r="L18" s="82"/>
      <c r="M18" s="82"/>
    </row>
    <row r="19" s="70" customFormat="1" ht="21" customHeight="1" spans="1:13">
      <c r="A19" s="79"/>
      <c r="B19" s="84" t="s">
        <v>704</v>
      </c>
      <c r="C19" s="85"/>
      <c r="D19" s="82" t="s">
        <v>696</v>
      </c>
      <c r="E19" s="82"/>
      <c r="F19" s="91" t="s">
        <v>705</v>
      </c>
      <c r="G19" s="91"/>
      <c r="H19" s="91"/>
      <c r="I19" s="91" t="s">
        <v>706</v>
      </c>
      <c r="J19" s="91"/>
      <c r="K19" s="91"/>
      <c r="L19" s="91" t="s">
        <v>707</v>
      </c>
      <c r="M19" s="91"/>
    </row>
    <row r="20" s="70" customFormat="1" ht="21" customHeight="1" spans="1:13">
      <c r="A20" s="79"/>
      <c r="B20" s="87"/>
      <c r="C20" s="88"/>
      <c r="D20" s="82" t="s">
        <v>699</v>
      </c>
      <c r="E20" s="82"/>
      <c r="F20" s="82">
        <v>300</v>
      </c>
      <c r="G20" s="82"/>
      <c r="H20" s="82"/>
      <c r="I20" s="80">
        <v>300</v>
      </c>
      <c r="J20" s="110"/>
      <c r="K20" s="81"/>
      <c r="L20" s="83"/>
      <c r="M20" s="83"/>
    </row>
    <row r="21" s="70" customFormat="1" ht="21" customHeight="1" spans="1:13">
      <c r="A21" s="79"/>
      <c r="B21" s="87"/>
      <c r="C21" s="88"/>
      <c r="D21" s="83" t="s">
        <v>974</v>
      </c>
      <c r="E21" s="83"/>
      <c r="F21" s="84" t="s">
        <v>975</v>
      </c>
      <c r="G21" s="92"/>
      <c r="H21" s="85"/>
      <c r="I21" s="84">
        <v>300</v>
      </c>
      <c r="J21" s="92"/>
      <c r="K21" s="85"/>
      <c r="L21" s="82"/>
      <c r="M21" s="82"/>
    </row>
    <row r="22" s="70" customFormat="1" ht="21" customHeight="1" spans="1:13">
      <c r="A22" s="79"/>
      <c r="B22" s="87"/>
      <c r="C22" s="88"/>
      <c r="D22" s="83" t="s">
        <v>976</v>
      </c>
      <c r="E22" s="83"/>
      <c r="F22" s="87"/>
      <c r="G22" s="93"/>
      <c r="H22" s="88"/>
      <c r="I22" s="87"/>
      <c r="J22" s="93"/>
      <c r="K22" s="88"/>
      <c r="L22" s="82"/>
      <c r="M22" s="82"/>
    </row>
    <row r="23" s="70" customFormat="1" ht="21" customHeight="1" spans="1:13">
      <c r="A23" s="79"/>
      <c r="B23" s="87"/>
      <c r="C23" s="88"/>
      <c r="D23" s="83" t="s">
        <v>977</v>
      </c>
      <c r="E23" s="83"/>
      <c r="F23" s="89"/>
      <c r="G23" s="77"/>
      <c r="H23" s="90"/>
      <c r="I23" s="89"/>
      <c r="J23" s="77"/>
      <c r="K23" s="90"/>
      <c r="L23" s="82"/>
      <c r="M23" s="82"/>
    </row>
    <row r="24" s="70" customFormat="1" ht="21" customHeight="1" spans="1:13">
      <c r="A24" s="79"/>
      <c r="B24" s="89"/>
      <c r="C24" s="90"/>
      <c r="D24" s="83" t="s">
        <v>889</v>
      </c>
      <c r="E24" s="83"/>
      <c r="F24" s="83"/>
      <c r="G24" s="83"/>
      <c r="H24" s="83"/>
      <c r="I24" s="83"/>
      <c r="J24" s="83"/>
      <c r="K24" s="83"/>
      <c r="L24" s="83"/>
      <c r="M24" s="83"/>
    </row>
    <row r="25" s="70" customFormat="1" ht="61.5" customHeight="1" spans="1:13">
      <c r="A25" s="94" t="s">
        <v>710</v>
      </c>
      <c r="B25" s="94"/>
      <c r="C25" s="94"/>
      <c r="D25" s="82" t="s">
        <v>978</v>
      </c>
      <c r="E25" s="82"/>
      <c r="F25" s="82"/>
      <c r="G25" s="82"/>
      <c r="H25" s="82"/>
      <c r="I25" s="82"/>
      <c r="J25" s="82"/>
      <c r="K25" s="82"/>
      <c r="L25" s="82"/>
      <c r="M25" s="82"/>
    </row>
    <row r="26" s="70" customFormat="1" ht="20.1" customHeight="1" spans="1:13">
      <c r="A26" s="95" t="s">
        <v>712</v>
      </c>
      <c r="B26" s="96"/>
      <c r="C26" s="97" t="s">
        <v>713</v>
      </c>
      <c r="D26" s="97"/>
      <c r="E26" s="97"/>
      <c r="F26" s="97"/>
      <c r="G26" s="97"/>
      <c r="H26" s="86" t="s">
        <v>714</v>
      </c>
      <c r="I26" s="86"/>
      <c r="J26" s="86"/>
      <c r="K26" s="86" t="s">
        <v>715</v>
      </c>
      <c r="L26" s="86"/>
      <c r="M26" s="86"/>
    </row>
    <row r="27" s="70" customFormat="1" ht="20.1" customHeight="1" spans="1:13">
      <c r="A27" s="98"/>
      <c r="B27" s="99"/>
      <c r="C27" s="100" t="s">
        <v>979</v>
      </c>
      <c r="D27" s="100"/>
      <c r="E27" s="100"/>
      <c r="F27" s="100"/>
      <c r="G27" s="100"/>
      <c r="H27" s="82">
        <v>2022.1</v>
      </c>
      <c r="I27" s="82"/>
      <c r="J27" s="82"/>
      <c r="K27" s="82">
        <v>2022.12</v>
      </c>
      <c r="L27" s="82"/>
      <c r="M27" s="82"/>
    </row>
    <row r="28" s="70" customFormat="1" ht="20.1" customHeight="1" spans="1:13">
      <c r="A28" s="98"/>
      <c r="B28" s="99"/>
      <c r="C28" s="83" t="s">
        <v>980</v>
      </c>
      <c r="D28" s="83"/>
      <c r="E28" s="83"/>
      <c r="F28" s="83"/>
      <c r="G28" s="83"/>
      <c r="H28" s="82">
        <v>2022.1</v>
      </c>
      <c r="I28" s="82"/>
      <c r="J28" s="82"/>
      <c r="K28" s="82">
        <v>2022.12</v>
      </c>
      <c r="L28" s="82"/>
      <c r="M28" s="82"/>
    </row>
    <row r="29" s="70" customFormat="1" ht="20.1" customHeight="1" spans="1:13">
      <c r="A29" s="98"/>
      <c r="B29" s="99"/>
      <c r="C29" s="83" t="s">
        <v>981</v>
      </c>
      <c r="D29" s="83"/>
      <c r="E29" s="83"/>
      <c r="F29" s="83"/>
      <c r="G29" s="83"/>
      <c r="H29" s="82">
        <v>2022.1</v>
      </c>
      <c r="I29" s="82"/>
      <c r="J29" s="82"/>
      <c r="K29" s="82">
        <v>2022.12</v>
      </c>
      <c r="L29" s="82"/>
      <c r="M29" s="82"/>
    </row>
    <row r="30" s="70" customFormat="1" ht="69" customHeight="1" spans="1:16">
      <c r="A30" s="101" t="s">
        <v>720</v>
      </c>
      <c r="B30" s="102" t="s">
        <v>721</v>
      </c>
      <c r="C30" s="103" t="s">
        <v>982</v>
      </c>
      <c r="D30" s="83"/>
      <c r="E30" s="83"/>
      <c r="F30" s="83"/>
      <c r="G30" s="83"/>
      <c r="H30" s="83"/>
      <c r="I30" s="83"/>
      <c r="J30" s="83"/>
      <c r="K30" s="83"/>
      <c r="L30" s="83"/>
      <c r="M30" s="83"/>
      <c r="P30" s="118"/>
    </row>
    <row r="31" s="70" customFormat="1" ht="103" customHeight="1" spans="1:13">
      <c r="A31" s="104"/>
      <c r="B31" s="102" t="s">
        <v>723</v>
      </c>
      <c r="C31" s="103" t="s">
        <v>983</v>
      </c>
      <c r="D31" s="83"/>
      <c r="E31" s="83"/>
      <c r="F31" s="83"/>
      <c r="G31" s="83"/>
      <c r="H31" s="83"/>
      <c r="I31" s="83"/>
      <c r="J31" s="83"/>
      <c r="K31" s="83"/>
      <c r="L31" s="83"/>
      <c r="M31" s="83"/>
    </row>
    <row r="32" s="70" customFormat="1" ht="20.1" customHeight="1" spans="1:13">
      <c r="A32" s="104"/>
      <c r="B32" s="105" t="s">
        <v>725</v>
      </c>
      <c r="C32" s="82" t="s">
        <v>641</v>
      </c>
      <c r="D32" s="82"/>
      <c r="E32" s="82" t="s">
        <v>642</v>
      </c>
      <c r="F32" s="82"/>
      <c r="G32" s="82"/>
      <c r="H32" s="82" t="s">
        <v>643</v>
      </c>
      <c r="I32" s="82"/>
      <c r="J32" s="82"/>
      <c r="K32" s="82"/>
      <c r="L32" s="82" t="s">
        <v>644</v>
      </c>
      <c r="M32" s="82"/>
    </row>
    <row r="33" s="70" customFormat="1" ht="30" customHeight="1" spans="1:13">
      <c r="A33" s="104"/>
      <c r="B33" s="106"/>
      <c r="C33" s="82" t="s">
        <v>726</v>
      </c>
      <c r="D33" s="82"/>
      <c r="E33" s="82" t="s">
        <v>646</v>
      </c>
      <c r="F33" s="82"/>
      <c r="G33" s="82"/>
      <c r="H33" s="83" t="s">
        <v>984</v>
      </c>
      <c r="I33" s="83"/>
      <c r="J33" s="83"/>
      <c r="K33" s="83"/>
      <c r="L33" s="82" t="s">
        <v>985</v>
      </c>
      <c r="M33" s="82"/>
    </row>
    <row r="34" s="70" customFormat="1" ht="96" customHeight="1" spans="1:13">
      <c r="A34" s="104"/>
      <c r="B34" s="106"/>
      <c r="C34" s="82"/>
      <c r="D34" s="82"/>
      <c r="E34" s="82" t="s">
        <v>649</v>
      </c>
      <c r="F34" s="82"/>
      <c r="G34" s="82"/>
      <c r="H34" s="107" t="s">
        <v>986</v>
      </c>
      <c r="I34" s="107"/>
      <c r="J34" s="107"/>
      <c r="K34" s="107"/>
      <c r="L34" s="82" t="s">
        <v>987</v>
      </c>
      <c r="M34" s="82"/>
    </row>
    <row r="35" s="70" customFormat="1" ht="36" customHeight="1" spans="1:13">
      <c r="A35" s="104"/>
      <c r="B35" s="106"/>
      <c r="C35" s="82"/>
      <c r="D35" s="82"/>
      <c r="E35" s="82" t="s">
        <v>651</v>
      </c>
      <c r="F35" s="82"/>
      <c r="G35" s="82"/>
      <c r="H35" s="108" t="s">
        <v>988</v>
      </c>
      <c r="I35" s="108"/>
      <c r="J35" s="108"/>
      <c r="K35" s="108"/>
      <c r="L35" s="82">
        <v>2022</v>
      </c>
      <c r="M35" s="82"/>
    </row>
    <row r="36" s="70" customFormat="1" ht="42" customHeight="1" spans="1:13">
      <c r="A36" s="104"/>
      <c r="B36" s="106"/>
      <c r="C36" s="82"/>
      <c r="D36" s="82"/>
      <c r="E36" s="82" t="s">
        <v>654</v>
      </c>
      <c r="F36" s="82"/>
      <c r="G36" s="82"/>
      <c r="H36" s="83" t="s">
        <v>989</v>
      </c>
      <c r="I36" s="83"/>
      <c r="J36" s="83"/>
      <c r="K36" s="83"/>
      <c r="L36" s="82" t="s">
        <v>990</v>
      </c>
      <c r="M36" s="82"/>
    </row>
    <row r="37" s="70" customFormat="1" ht="21" customHeight="1" spans="1:13">
      <c r="A37" s="104"/>
      <c r="B37" s="106"/>
      <c r="C37" s="82" t="s">
        <v>641</v>
      </c>
      <c r="D37" s="82"/>
      <c r="E37" s="82" t="s">
        <v>642</v>
      </c>
      <c r="F37" s="82"/>
      <c r="G37" s="82"/>
      <c r="H37" s="82" t="s">
        <v>643</v>
      </c>
      <c r="I37" s="82"/>
      <c r="J37" s="82"/>
      <c r="K37" s="82"/>
      <c r="L37" s="82" t="s">
        <v>644</v>
      </c>
      <c r="M37" s="82"/>
    </row>
    <row r="38" s="70" customFormat="1" ht="59" customHeight="1" spans="1:13">
      <c r="A38" s="104"/>
      <c r="B38" s="106"/>
      <c r="C38" s="82" t="s">
        <v>726</v>
      </c>
      <c r="D38" s="82"/>
      <c r="E38" s="82" t="s">
        <v>658</v>
      </c>
      <c r="F38" s="82"/>
      <c r="G38" s="82"/>
      <c r="H38" s="107" t="s">
        <v>991</v>
      </c>
      <c r="I38" s="107"/>
      <c r="J38" s="107"/>
      <c r="K38" s="107"/>
      <c r="L38" s="82"/>
      <c r="M38" s="82"/>
    </row>
    <row r="39" s="70" customFormat="1" ht="30" customHeight="1" spans="1:13">
      <c r="A39" s="104"/>
      <c r="B39" s="106"/>
      <c r="C39" s="82"/>
      <c r="D39" s="82"/>
      <c r="E39" s="82" t="s">
        <v>660</v>
      </c>
      <c r="F39" s="82"/>
      <c r="G39" s="82"/>
      <c r="H39" s="107" t="s">
        <v>992</v>
      </c>
      <c r="I39" s="107"/>
      <c r="J39" s="107"/>
      <c r="K39" s="107"/>
      <c r="L39" s="82"/>
      <c r="M39" s="82"/>
    </row>
    <row r="40" s="70" customFormat="1" ht="30" customHeight="1" spans="1:13">
      <c r="A40" s="104"/>
      <c r="B40" s="106"/>
      <c r="C40" s="82"/>
      <c r="D40" s="82"/>
      <c r="E40" s="82" t="s">
        <v>663</v>
      </c>
      <c r="F40" s="82"/>
      <c r="G40" s="82"/>
      <c r="H40" s="83" t="s">
        <v>993</v>
      </c>
      <c r="I40" s="83"/>
      <c r="J40" s="83"/>
      <c r="K40" s="83"/>
      <c r="L40" s="82" t="s">
        <v>994</v>
      </c>
      <c r="M40" s="82"/>
    </row>
    <row r="41" s="70" customFormat="1" ht="30" customHeight="1" spans="1:13">
      <c r="A41" s="104"/>
      <c r="B41" s="106"/>
      <c r="C41" s="82"/>
      <c r="D41" s="82"/>
      <c r="E41" s="82" t="s">
        <v>665</v>
      </c>
      <c r="F41" s="82"/>
      <c r="G41" s="82"/>
      <c r="H41" s="107" t="s">
        <v>995</v>
      </c>
      <c r="I41" s="107"/>
      <c r="J41" s="107"/>
      <c r="K41" s="107"/>
      <c r="L41" s="82" t="s">
        <v>996</v>
      </c>
      <c r="M41" s="82"/>
    </row>
    <row r="42" s="70" customFormat="1" ht="30" customHeight="1" spans="1:13">
      <c r="A42" s="104"/>
      <c r="B42" s="106"/>
      <c r="C42" s="82"/>
      <c r="D42" s="82"/>
      <c r="E42" s="82" t="s">
        <v>667</v>
      </c>
      <c r="F42" s="82"/>
      <c r="G42" s="82"/>
      <c r="H42" s="109" t="s">
        <v>997</v>
      </c>
      <c r="I42" s="119"/>
      <c r="J42" s="119"/>
      <c r="K42" s="120"/>
      <c r="L42" s="82" t="s">
        <v>662</v>
      </c>
      <c r="M42" s="82"/>
    </row>
    <row r="43" s="70" customFormat="1" ht="30" customHeight="1" spans="1:13">
      <c r="A43" s="104"/>
      <c r="B43" s="106"/>
      <c r="C43" s="82"/>
      <c r="D43" s="82"/>
      <c r="E43" s="82" t="s">
        <v>889</v>
      </c>
      <c r="F43" s="82"/>
      <c r="G43" s="82"/>
      <c r="H43" s="83" t="s">
        <v>943</v>
      </c>
      <c r="I43" s="83"/>
      <c r="J43" s="83"/>
      <c r="K43" s="83"/>
      <c r="L43" s="82"/>
      <c r="M43" s="82"/>
    </row>
    <row r="44" s="70" customFormat="1" ht="60" customHeight="1" spans="1:13">
      <c r="A44" s="94" t="s">
        <v>743</v>
      </c>
      <c r="B44" s="94"/>
      <c r="C44" s="94"/>
      <c r="D44" s="80"/>
      <c r="E44" s="110"/>
      <c r="F44" s="110"/>
      <c r="G44" s="110"/>
      <c r="H44" s="110"/>
      <c r="I44" s="110"/>
      <c r="J44" s="110"/>
      <c r="K44" s="110"/>
      <c r="L44" s="110"/>
      <c r="M44" s="81"/>
    </row>
    <row r="45" s="69" customFormat="1" ht="69.95" customHeight="1" spans="1:253">
      <c r="A45" s="94" t="s">
        <v>745</v>
      </c>
      <c r="B45" s="94"/>
      <c r="C45" s="94"/>
      <c r="D45" s="111" t="s">
        <v>746</v>
      </c>
      <c r="E45" s="112"/>
      <c r="F45" s="112"/>
      <c r="G45" s="112"/>
      <c r="H45" s="112"/>
      <c r="I45" s="112"/>
      <c r="J45" s="112"/>
      <c r="K45" s="112"/>
      <c r="L45" s="112"/>
      <c r="M45" s="121"/>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row>
    <row r="46" s="69" customFormat="1" ht="20.1" customHeight="1" spans="1:10">
      <c r="A46" s="113"/>
      <c r="B46" s="113"/>
      <c r="C46" s="114"/>
      <c r="D46" s="114"/>
      <c r="E46" s="115"/>
      <c r="F46" s="113"/>
      <c r="J46" s="115"/>
    </row>
    <row r="47" s="69" customFormat="1" ht="24.95" customHeight="1" spans="1:253">
      <c r="A47" s="71"/>
      <c r="B47" s="71"/>
      <c r="C47" s="72"/>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row>
    <row r="48" s="69" customFormat="1" ht="24.95" customHeight="1" spans="1:253">
      <c r="A48" s="71"/>
      <c r="B48" s="71"/>
      <c r="C48" s="72"/>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row>
    <row r="49" s="69" customFormat="1" ht="24.95" customHeight="1" spans="1:253">
      <c r="A49" s="71"/>
      <c r="B49" s="71"/>
      <c r="C49" s="7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row>
    <row r="50" s="69" customFormat="1" ht="24.95" customHeight="1" spans="1:253">
      <c r="A50" s="71"/>
      <c r="B50" s="71"/>
      <c r="C50" s="72"/>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c r="IM50" s="73"/>
      <c r="IN50" s="73"/>
      <c r="IO50" s="73"/>
      <c r="IP50" s="73"/>
      <c r="IQ50" s="73"/>
      <c r="IR50" s="73"/>
      <c r="IS50" s="73"/>
    </row>
  </sheetData>
  <sheetProtection formatCells="0" formatColumns="0" formatRows="0"/>
  <mergeCells count="131">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L21:M21"/>
    <mergeCell ref="D22:E22"/>
    <mergeCell ref="L22:M22"/>
    <mergeCell ref="D23:E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F21:H23"/>
    <mergeCell ref="I21:K23"/>
    <mergeCell ref="A26:B29"/>
    <mergeCell ref="C33:D36"/>
    <mergeCell ref="C38:D43"/>
  </mergeCells>
  <pageMargins left="0.708661417322835" right="0.708661417322835" top="0.748031496062992" bottom="0.748031496062992" header="0.31496062992126" footer="0.31496062992126"/>
  <pageSetup paperSize="9" scale="60"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zoomScale="130" zoomScaleNormal="130" workbookViewId="0">
      <selection activeCell="D12" sqref="D12:M12"/>
    </sheetView>
  </sheetViews>
  <sheetFormatPr defaultColWidth="9" defaultRowHeight="10.8"/>
  <cols>
    <col min="1" max="13" width="13.125" style="1" customWidth="1"/>
    <col min="14" max="16384" width="9" style="1"/>
  </cols>
  <sheetData>
    <row r="1" spans="13:13">
      <c r="M1" s="56" t="s">
        <v>673</v>
      </c>
    </row>
    <row r="2" ht="28.2" spans="1:13">
      <c r="A2" s="2" t="s">
        <v>674</v>
      </c>
      <c r="B2" s="2"/>
      <c r="C2" s="2"/>
      <c r="D2" s="2"/>
      <c r="E2" s="2"/>
      <c r="F2" s="2"/>
      <c r="G2" s="2"/>
      <c r="H2" s="2"/>
      <c r="I2" s="2"/>
      <c r="J2" s="2"/>
      <c r="K2" s="2"/>
      <c r="L2" s="2"/>
      <c r="M2" s="2"/>
    </row>
    <row r="3" ht="20.4" spans="1:13">
      <c r="A3" s="3" t="s">
        <v>675</v>
      </c>
      <c r="B3" s="3"/>
      <c r="C3" s="3"/>
      <c r="D3" s="3"/>
      <c r="E3" s="3"/>
      <c r="F3" s="3"/>
      <c r="G3" s="3"/>
      <c r="H3" s="3"/>
      <c r="I3" s="3"/>
      <c r="J3" s="3"/>
      <c r="K3" s="3"/>
      <c r="L3" s="3"/>
      <c r="M3" s="3"/>
    </row>
    <row r="4" ht="15.6" spans="1:13">
      <c r="A4" s="4" t="s">
        <v>998</v>
      </c>
      <c r="B4" s="4"/>
      <c r="C4" s="4"/>
      <c r="D4" s="4"/>
      <c r="E4" s="4"/>
      <c r="F4" s="4"/>
      <c r="G4" s="4"/>
      <c r="H4" s="5"/>
      <c r="I4" s="57" t="s">
        <v>999</v>
      </c>
      <c r="J4" s="57"/>
      <c r="K4" s="57"/>
      <c r="L4" s="57"/>
      <c r="M4" s="5"/>
    </row>
    <row r="5" ht="15.6" spans="1:13">
      <c r="A5" s="6" t="s">
        <v>678</v>
      </c>
      <c r="B5" s="7" t="s">
        <v>379</v>
      </c>
      <c r="C5" s="8"/>
      <c r="D5" s="9" t="s">
        <v>1000</v>
      </c>
      <c r="E5" s="10"/>
      <c r="F5" s="10"/>
      <c r="G5" s="10"/>
      <c r="H5" s="10"/>
      <c r="I5" s="10"/>
      <c r="J5" s="10"/>
      <c r="K5" s="10"/>
      <c r="L5" s="10"/>
      <c r="M5" s="10"/>
    </row>
    <row r="6" ht="15.6" spans="1:13">
      <c r="A6" s="6"/>
      <c r="B6" s="7" t="s">
        <v>679</v>
      </c>
      <c r="C6" s="8"/>
      <c r="D6" s="9" t="s">
        <v>1001</v>
      </c>
      <c r="E6" s="10"/>
      <c r="F6" s="10"/>
      <c r="G6" s="10"/>
      <c r="H6" s="10"/>
      <c r="I6" s="10"/>
      <c r="J6" s="10"/>
      <c r="K6" s="10"/>
      <c r="L6" s="10"/>
      <c r="M6" s="10"/>
    </row>
    <row r="7" ht="15.6" spans="1:13">
      <c r="A7" s="6"/>
      <c r="B7" s="7" t="s">
        <v>681</v>
      </c>
      <c r="C7" s="8"/>
      <c r="D7" s="9"/>
      <c r="E7" s="10"/>
      <c r="F7" s="10"/>
      <c r="G7" s="11" t="s">
        <v>683</v>
      </c>
      <c r="H7" s="11"/>
      <c r="I7" s="11"/>
      <c r="J7" s="12"/>
      <c r="K7" s="11"/>
      <c r="L7" s="11"/>
      <c r="M7" s="11"/>
    </row>
    <row r="8" ht="15.6" spans="1:13">
      <c r="A8" s="6"/>
      <c r="B8" s="7" t="s">
        <v>685</v>
      </c>
      <c r="C8" s="8"/>
      <c r="D8" s="9" t="s">
        <v>1002</v>
      </c>
      <c r="E8" s="10"/>
      <c r="F8" s="10"/>
      <c r="G8" s="11" t="s">
        <v>621</v>
      </c>
      <c r="H8" s="11"/>
      <c r="I8" s="11"/>
      <c r="J8" s="9" t="s">
        <v>1003</v>
      </c>
      <c r="K8" s="10"/>
      <c r="L8" s="10"/>
      <c r="M8" s="10"/>
    </row>
    <row r="9" ht="15.6" spans="1:13">
      <c r="A9" s="6"/>
      <c r="B9" s="7" t="s">
        <v>619</v>
      </c>
      <c r="C9" s="8"/>
      <c r="D9" s="10" t="s">
        <v>1004</v>
      </c>
      <c r="E9" s="10"/>
      <c r="F9" s="10"/>
      <c r="G9" s="11" t="s">
        <v>621</v>
      </c>
      <c r="H9" s="11"/>
      <c r="I9" s="11"/>
      <c r="J9" s="10">
        <v>18182001018</v>
      </c>
      <c r="K9" s="10"/>
      <c r="L9" s="10"/>
      <c r="M9" s="10"/>
    </row>
    <row r="10" ht="15.6" spans="1:13">
      <c r="A10" s="6"/>
      <c r="B10" s="7" t="s">
        <v>688</v>
      </c>
      <c r="C10" s="8"/>
      <c r="D10" s="12"/>
      <c r="E10" s="11"/>
      <c r="F10" s="11"/>
      <c r="G10" s="11"/>
      <c r="H10" s="11"/>
      <c r="I10" s="11"/>
      <c r="J10" s="11"/>
      <c r="K10" s="11"/>
      <c r="L10" s="11"/>
      <c r="M10" s="11"/>
    </row>
    <row r="11" ht="133.5" customHeight="1" spans="1:13">
      <c r="A11" s="6"/>
      <c r="B11" s="7" t="s">
        <v>690</v>
      </c>
      <c r="C11" s="8"/>
      <c r="D11" s="12" t="s">
        <v>1005</v>
      </c>
      <c r="E11" s="11"/>
      <c r="F11" s="11"/>
      <c r="G11" s="11"/>
      <c r="H11" s="11"/>
      <c r="I11" s="11"/>
      <c r="J11" s="11"/>
      <c r="K11" s="11"/>
      <c r="L11" s="11"/>
      <c r="M11" s="11"/>
    </row>
    <row r="12" ht="15.6" spans="1:13">
      <c r="A12" s="6"/>
      <c r="B12" s="7" t="s">
        <v>692</v>
      </c>
      <c r="C12" s="8"/>
      <c r="D12" s="12" t="s">
        <v>885</v>
      </c>
      <c r="E12" s="11"/>
      <c r="F12" s="11"/>
      <c r="G12" s="11"/>
      <c r="H12" s="11"/>
      <c r="I12" s="11"/>
      <c r="J12" s="11"/>
      <c r="K12" s="11"/>
      <c r="L12" s="11"/>
      <c r="M12" s="11"/>
    </row>
    <row r="13" ht="15.6" spans="1:13">
      <c r="A13" s="6" t="s">
        <v>694</v>
      </c>
      <c r="B13" s="13" t="s">
        <v>695</v>
      </c>
      <c r="C13" s="14"/>
      <c r="D13" s="15" t="s">
        <v>696</v>
      </c>
      <c r="E13" s="15"/>
      <c r="F13" s="15" t="s">
        <v>697</v>
      </c>
      <c r="G13" s="15"/>
      <c r="H13" s="15"/>
      <c r="I13" s="15"/>
      <c r="J13" s="15" t="s">
        <v>698</v>
      </c>
      <c r="K13" s="15"/>
      <c r="L13" s="15"/>
      <c r="M13" s="15"/>
    </row>
    <row r="14" ht="15.6" spans="1:13">
      <c r="A14" s="6"/>
      <c r="B14" s="16"/>
      <c r="C14" s="17"/>
      <c r="D14" s="11" t="s">
        <v>699</v>
      </c>
      <c r="E14" s="11"/>
      <c r="F14" s="18">
        <v>5</v>
      </c>
      <c r="G14" s="10"/>
      <c r="H14" s="10"/>
      <c r="I14" s="10"/>
      <c r="J14" s="18">
        <v>5</v>
      </c>
      <c r="K14" s="10"/>
      <c r="L14" s="10"/>
      <c r="M14" s="10"/>
    </row>
    <row r="15" ht="15.6" spans="1:13">
      <c r="A15" s="6"/>
      <c r="B15" s="16"/>
      <c r="C15" s="17"/>
      <c r="D15" s="11" t="s">
        <v>700</v>
      </c>
      <c r="E15" s="11"/>
      <c r="F15" s="18">
        <v>5</v>
      </c>
      <c r="G15" s="10"/>
      <c r="H15" s="10"/>
      <c r="I15" s="10"/>
      <c r="J15" s="18">
        <v>5</v>
      </c>
      <c r="K15" s="10"/>
      <c r="L15" s="10"/>
      <c r="M15" s="10"/>
    </row>
    <row r="16" ht="15.6" spans="1:13">
      <c r="A16" s="6"/>
      <c r="B16" s="16"/>
      <c r="C16" s="17"/>
      <c r="D16" s="11" t="s">
        <v>701</v>
      </c>
      <c r="E16" s="11"/>
      <c r="F16" s="19"/>
      <c r="G16" s="11"/>
      <c r="H16" s="11"/>
      <c r="I16" s="11"/>
      <c r="J16" s="19"/>
      <c r="K16" s="11"/>
      <c r="L16" s="11"/>
      <c r="M16" s="11"/>
    </row>
    <row r="17" ht="15.6" spans="1:13">
      <c r="A17" s="6"/>
      <c r="B17" s="16"/>
      <c r="C17" s="17"/>
      <c r="D17" s="11" t="s">
        <v>702</v>
      </c>
      <c r="E17" s="11"/>
      <c r="F17" s="19"/>
      <c r="G17" s="11"/>
      <c r="H17" s="11"/>
      <c r="I17" s="11"/>
      <c r="J17" s="19"/>
      <c r="K17" s="11"/>
      <c r="L17" s="11"/>
      <c r="M17" s="11"/>
    </row>
    <row r="18" ht="15.6" spans="1:13">
      <c r="A18" s="6"/>
      <c r="B18" s="20"/>
      <c r="C18" s="21"/>
      <c r="D18" s="11" t="s">
        <v>703</v>
      </c>
      <c r="E18" s="11"/>
      <c r="F18" s="19"/>
      <c r="G18" s="11"/>
      <c r="H18" s="11"/>
      <c r="I18" s="11"/>
      <c r="J18" s="19"/>
      <c r="K18" s="11"/>
      <c r="L18" s="11"/>
      <c r="M18" s="11"/>
    </row>
    <row r="19" ht="15.6" spans="1:13">
      <c r="A19" s="6"/>
      <c r="B19" s="13" t="s">
        <v>704</v>
      </c>
      <c r="C19" s="14"/>
      <c r="D19" s="11" t="s">
        <v>696</v>
      </c>
      <c r="E19" s="11"/>
      <c r="F19" s="22" t="s">
        <v>705</v>
      </c>
      <c r="G19" s="22"/>
      <c r="H19" s="22"/>
      <c r="I19" s="22" t="s">
        <v>706</v>
      </c>
      <c r="J19" s="22"/>
      <c r="K19" s="22"/>
      <c r="L19" s="22" t="s">
        <v>707</v>
      </c>
      <c r="M19" s="22"/>
    </row>
    <row r="20" ht="15.6" spans="1:13">
      <c r="A20" s="6"/>
      <c r="B20" s="16"/>
      <c r="C20" s="17"/>
      <c r="D20" s="11" t="s">
        <v>699</v>
      </c>
      <c r="E20" s="11"/>
      <c r="F20" s="10">
        <v>5</v>
      </c>
      <c r="G20" s="10"/>
      <c r="H20" s="10"/>
      <c r="I20" s="10">
        <v>5</v>
      </c>
      <c r="J20" s="10"/>
      <c r="K20" s="10"/>
      <c r="L20" s="23" t="s">
        <v>1006</v>
      </c>
      <c r="M20" s="23"/>
    </row>
    <row r="21" ht="15.6" spans="1:13">
      <c r="A21" s="6"/>
      <c r="B21" s="16"/>
      <c r="C21" s="17"/>
      <c r="D21" s="23" t="s">
        <v>1007</v>
      </c>
      <c r="E21" s="23"/>
      <c r="F21" s="10">
        <v>2</v>
      </c>
      <c r="G21" s="10"/>
      <c r="H21" s="10"/>
      <c r="I21" s="10">
        <v>2</v>
      </c>
      <c r="J21" s="10"/>
      <c r="K21" s="10"/>
      <c r="L21" s="23" t="s">
        <v>1006</v>
      </c>
      <c r="M21" s="23"/>
    </row>
    <row r="22" ht="15.6" spans="1:13">
      <c r="A22" s="6"/>
      <c r="B22" s="16"/>
      <c r="C22" s="17"/>
      <c r="D22" s="23" t="s">
        <v>1008</v>
      </c>
      <c r="E22" s="23"/>
      <c r="F22" s="10">
        <v>3</v>
      </c>
      <c r="G22" s="10"/>
      <c r="H22" s="10"/>
      <c r="I22" s="10">
        <v>3</v>
      </c>
      <c r="J22" s="10"/>
      <c r="K22" s="10"/>
      <c r="L22" s="23" t="s">
        <v>1006</v>
      </c>
      <c r="M22" s="23"/>
    </row>
    <row r="23" ht="15.6" spans="1:13">
      <c r="A23" s="6"/>
      <c r="B23" s="16"/>
      <c r="C23" s="17"/>
      <c r="D23" s="24"/>
      <c r="E23" s="24"/>
      <c r="F23" s="11"/>
      <c r="G23" s="11"/>
      <c r="H23" s="11"/>
      <c r="I23" s="11"/>
      <c r="J23" s="11"/>
      <c r="K23" s="11"/>
      <c r="L23" s="11"/>
      <c r="M23" s="11"/>
    </row>
    <row r="24" ht="15.6" spans="1:13">
      <c r="A24" s="6"/>
      <c r="B24" s="20"/>
      <c r="C24" s="21"/>
      <c r="D24" s="24"/>
      <c r="E24" s="24"/>
      <c r="F24" s="24"/>
      <c r="G24" s="24"/>
      <c r="H24" s="24"/>
      <c r="I24" s="24"/>
      <c r="J24" s="24"/>
      <c r="K24" s="24"/>
      <c r="L24" s="24"/>
      <c r="M24" s="24"/>
    </row>
    <row r="25" ht="26.25" customHeight="1" spans="1:13">
      <c r="A25" s="25" t="s">
        <v>710</v>
      </c>
      <c r="B25" s="25"/>
      <c r="C25" s="25"/>
      <c r="D25" s="12" t="s">
        <v>890</v>
      </c>
      <c r="E25" s="11"/>
      <c r="F25" s="11"/>
      <c r="G25" s="11"/>
      <c r="H25" s="11"/>
      <c r="I25" s="11"/>
      <c r="J25" s="11"/>
      <c r="K25" s="11"/>
      <c r="L25" s="11"/>
      <c r="M25" s="11"/>
    </row>
    <row r="26" ht="15.6" spans="1:13">
      <c r="A26" s="26" t="s">
        <v>712</v>
      </c>
      <c r="B26" s="27"/>
      <c r="C26" s="28" t="s">
        <v>713</v>
      </c>
      <c r="D26" s="28"/>
      <c r="E26" s="28"/>
      <c r="F26" s="28"/>
      <c r="G26" s="28"/>
      <c r="H26" s="15" t="s">
        <v>714</v>
      </c>
      <c r="I26" s="15"/>
      <c r="J26" s="15"/>
      <c r="K26" s="15" t="s">
        <v>715</v>
      </c>
      <c r="L26" s="15"/>
      <c r="M26" s="15"/>
    </row>
    <row r="27" ht="34.5" customHeight="1" spans="1:13">
      <c r="A27" s="29"/>
      <c r="B27" s="30"/>
      <c r="C27" s="31" t="s">
        <v>1009</v>
      </c>
      <c r="D27" s="32"/>
      <c r="E27" s="32"/>
      <c r="F27" s="32"/>
      <c r="G27" s="33"/>
      <c r="H27" s="34" t="s">
        <v>1010</v>
      </c>
      <c r="I27" s="58"/>
      <c r="J27" s="59"/>
      <c r="K27" s="34" t="s">
        <v>1010</v>
      </c>
      <c r="L27" s="58"/>
      <c r="M27" s="59"/>
    </row>
    <row r="28" ht="14.25" customHeight="1" spans="1:13">
      <c r="A28" s="29"/>
      <c r="B28" s="30"/>
      <c r="C28" s="35"/>
      <c r="D28" s="36"/>
      <c r="E28" s="36"/>
      <c r="F28" s="36"/>
      <c r="G28" s="37"/>
      <c r="H28" s="38"/>
      <c r="I28" s="60"/>
      <c r="J28" s="61"/>
      <c r="K28" s="38"/>
      <c r="L28" s="60"/>
      <c r="M28" s="61"/>
    </row>
    <row r="29" ht="14.25" customHeight="1" spans="1:13">
      <c r="A29" s="29"/>
      <c r="B29" s="30"/>
      <c r="C29" s="39"/>
      <c r="D29" s="40"/>
      <c r="E29" s="40"/>
      <c r="F29" s="40"/>
      <c r="G29" s="41"/>
      <c r="H29" s="42"/>
      <c r="I29" s="62"/>
      <c r="J29" s="63"/>
      <c r="K29" s="42"/>
      <c r="L29" s="62"/>
      <c r="M29" s="63"/>
    </row>
    <row r="30" ht="41.25" customHeight="1" spans="1:13">
      <c r="A30" s="43" t="s">
        <v>720</v>
      </c>
      <c r="B30" s="44" t="s">
        <v>721</v>
      </c>
      <c r="C30" s="12" t="s">
        <v>1011</v>
      </c>
      <c r="D30" s="11"/>
      <c r="E30" s="11"/>
      <c r="F30" s="11"/>
      <c r="G30" s="11"/>
      <c r="H30" s="11"/>
      <c r="I30" s="11"/>
      <c r="J30" s="11"/>
      <c r="K30" s="11"/>
      <c r="L30" s="11"/>
      <c r="M30" s="11"/>
    </row>
    <row r="31" ht="35.25" customHeight="1" spans="1:13">
      <c r="A31" s="45"/>
      <c r="B31" s="44" t="s">
        <v>723</v>
      </c>
      <c r="C31" s="12" t="s">
        <v>723</v>
      </c>
      <c r="D31" s="11"/>
      <c r="E31" s="11"/>
      <c r="F31" s="11"/>
      <c r="G31" s="11"/>
      <c r="H31" s="11"/>
      <c r="I31" s="11"/>
      <c r="J31" s="11"/>
      <c r="K31" s="11"/>
      <c r="L31" s="11"/>
      <c r="M31" s="11"/>
    </row>
    <row r="32" ht="23.25" customHeight="1" spans="1:13">
      <c r="A32" s="45"/>
      <c r="B32" s="46" t="s">
        <v>725</v>
      </c>
      <c r="C32" s="11" t="s">
        <v>641</v>
      </c>
      <c r="D32" s="11"/>
      <c r="E32" s="11" t="s">
        <v>642</v>
      </c>
      <c r="F32" s="11"/>
      <c r="G32" s="11"/>
      <c r="H32" s="11" t="s">
        <v>643</v>
      </c>
      <c r="I32" s="11"/>
      <c r="J32" s="11"/>
      <c r="K32" s="11"/>
      <c r="L32" s="11" t="s">
        <v>644</v>
      </c>
      <c r="M32" s="11"/>
    </row>
    <row r="33" ht="23.25" customHeight="1" spans="1:13">
      <c r="A33" s="45"/>
      <c r="B33" s="47"/>
      <c r="C33" s="11" t="s">
        <v>726</v>
      </c>
      <c r="D33" s="11"/>
      <c r="E33" s="11" t="s">
        <v>646</v>
      </c>
      <c r="F33" s="11"/>
      <c r="G33" s="11"/>
      <c r="H33" s="12"/>
      <c r="I33" s="11"/>
      <c r="J33" s="11"/>
      <c r="K33" s="11"/>
      <c r="L33" s="11"/>
      <c r="M33" s="11"/>
    </row>
    <row r="34" ht="31" customHeight="1" spans="1:13">
      <c r="A34" s="45"/>
      <c r="B34" s="47"/>
      <c r="C34" s="11"/>
      <c r="D34" s="11"/>
      <c r="E34" s="11" t="s">
        <v>649</v>
      </c>
      <c r="F34" s="11"/>
      <c r="G34" s="11"/>
      <c r="H34" s="12" t="s">
        <v>1012</v>
      </c>
      <c r="I34" s="11"/>
      <c r="J34" s="11"/>
      <c r="K34" s="11"/>
      <c r="L34" s="11"/>
      <c r="M34" s="11"/>
    </row>
    <row r="35" ht="23.25" customHeight="1" spans="1:13">
      <c r="A35" s="45"/>
      <c r="B35" s="47"/>
      <c r="C35" s="11"/>
      <c r="D35" s="11"/>
      <c r="E35" s="11" t="s">
        <v>651</v>
      </c>
      <c r="F35" s="11"/>
      <c r="G35" s="11"/>
      <c r="H35" s="12"/>
      <c r="I35" s="11"/>
      <c r="J35" s="11"/>
      <c r="K35" s="11"/>
      <c r="L35" s="11"/>
      <c r="M35" s="11"/>
    </row>
    <row r="36" ht="23.25" customHeight="1" spans="1:13">
      <c r="A36" s="45"/>
      <c r="B36" s="47"/>
      <c r="C36" s="11"/>
      <c r="D36" s="11"/>
      <c r="E36" s="13" t="s">
        <v>654</v>
      </c>
      <c r="F36" s="48"/>
      <c r="G36" s="14"/>
      <c r="H36" s="49"/>
      <c r="I36" s="64"/>
      <c r="J36" s="64"/>
      <c r="K36" s="65"/>
      <c r="L36" s="13"/>
      <c r="M36" s="14"/>
    </row>
    <row r="37" ht="2.25" customHeight="1" spans="1:13">
      <c r="A37" s="45"/>
      <c r="B37" s="47"/>
      <c r="C37" s="11"/>
      <c r="D37" s="11"/>
      <c r="E37" s="20"/>
      <c r="F37" s="50"/>
      <c r="G37" s="21"/>
      <c r="H37" s="51"/>
      <c r="I37" s="66"/>
      <c r="J37" s="66"/>
      <c r="K37" s="67"/>
      <c r="L37" s="20"/>
      <c r="M37" s="21"/>
    </row>
    <row r="38" ht="23.25" customHeight="1" spans="1:13">
      <c r="A38" s="45"/>
      <c r="B38" s="47"/>
      <c r="C38" s="11" t="s">
        <v>641</v>
      </c>
      <c r="D38" s="11"/>
      <c r="E38" s="11" t="s">
        <v>642</v>
      </c>
      <c r="F38" s="11"/>
      <c r="G38" s="11"/>
      <c r="H38" s="11" t="s">
        <v>643</v>
      </c>
      <c r="I38" s="11"/>
      <c r="J38" s="11"/>
      <c r="K38" s="11"/>
      <c r="L38" s="11" t="s">
        <v>644</v>
      </c>
      <c r="M38" s="11"/>
    </row>
    <row r="39" ht="20" customHeight="1" spans="1:13">
      <c r="A39" s="45"/>
      <c r="B39" s="47"/>
      <c r="C39" s="11" t="s">
        <v>726</v>
      </c>
      <c r="D39" s="11"/>
      <c r="E39" s="11" t="s">
        <v>658</v>
      </c>
      <c r="F39" s="11"/>
      <c r="G39" s="11"/>
      <c r="H39" s="12"/>
      <c r="I39" s="11"/>
      <c r="J39" s="11"/>
      <c r="K39" s="11"/>
      <c r="L39" s="11"/>
      <c r="M39" s="11"/>
    </row>
    <row r="40" ht="45" customHeight="1" spans="1:13">
      <c r="A40" s="45"/>
      <c r="B40" s="47"/>
      <c r="C40" s="11"/>
      <c r="D40" s="11"/>
      <c r="E40" s="11" t="s">
        <v>660</v>
      </c>
      <c r="F40" s="11"/>
      <c r="G40" s="11"/>
      <c r="H40" s="12" t="s">
        <v>1013</v>
      </c>
      <c r="I40" s="11"/>
      <c r="J40" s="11"/>
      <c r="K40" s="11"/>
      <c r="L40" s="11" t="s">
        <v>1014</v>
      </c>
      <c r="M40" s="11"/>
    </row>
    <row r="41" ht="30" customHeight="1" spans="1:13">
      <c r="A41" s="45"/>
      <c r="B41" s="47"/>
      <c r="C41" s="11"/>
      <c r="D41" s="11"/>
      <c r="E41" s="11" t="s">
        <v>663</v>
      </c>
      <c r="F41" s="11"/>
      <c r="G41" s="11"/>
      <c r="H41" s="12" t="s">
        <v>1015</v>
      </c>
      <c r="I41" s="11"/>
      <c r="J41" s="11"/>
      <c r="K41" s="11"/>
      <c r="L41" s="11"/>
      <c r="M41" s="11"/>
    </row>
    <row r="42" ht="31" customHeight="1" spans="1:13">
      <c r="A42" s="45"/>
      <c r="B42" s="47"/>
      <c r="C42" s="11"/>
      <c r="D42" s="11"/>
      <c r="E42" s="11" t="s">
        <v>665</v>
      </c>
      <c r="F42" s="11"/>
      <c r="G42" s="11"/>
      <c r="H42" s="12" t="s">
        <v>1016</v>
      </c>
      <c r="I42" s="11"/>
      <c r="J42" s="11"/>
      <c r="K42" s="11"/>
      <c r="L42" s="11"/>
      <c r="M42" s="11"/>
    </row>
    <row r="43" ht="20" customHeight="1" spans="1:13">
      <c r="A43" s="45"/>
      <c r="B43" s="47"/>
      <c r="C43" s="11"/>
      <c r="D43" s="11"/>
      <c r="E43" s="13" t="s">
        <v>667</v>
      </c>
      <c r="F43" s="48"/>
      <c r="G43" s="14"/>
      <c r="H43" s="49" t="s">
        <v>1017</v>
      </c>
      <c r="I43" s="64"/>
      <c r="J43" s="64"/>
      <c r="K43" s="65"/>
      <c r="L43" s="13" t="s">
        <v>1014</v>
      </c>
      <c r="M43" s="14"/>
    </row>
    <row r="44" ht="6" customHeight="1" spans="1:13">
      <c r="A44" s="45"/>
      <c r="B44" s="47"/>
      <c r="C44" s="11"/>
      <c r="D44" s="11"/>
      <c r="E44" s="20"/>
      <c r="F44" s="50"/>
      <c r="G44" s="21"/>
      <c r="H44" s="51"/>
      <c r="I44" s="66"/>
      <c r="J44" s="66"/>
      <c r="K44" s="67"/>
      <c r="L44" s="20"/>
      <c r="M44" s="21"/>
    </row>
    <row r="45" ht="33.75" customHeight="1" spans="1:13">
      <c r="A45" s="25" t="s">
        <v>743</v>
      </c>
      <c r="B45" s="25"/>
      <c r="C45" s="25"/>
      <c r="D45" s="52"/>
      <c r="E45" s="53"/>
      <c r="F45" s="53"/>
      <c r="G45" s="53"/>
      <c r="H45" s="53"/>
      <c r="I45" s="53"/>
      <c r="J45" s="53"/>
      <c r="K45" s="53"/>
      <c r="L45" s="53"/>
      <c r="M45" s="8"/>
    </row>
    <row r="46" ht="66.75" customHeight="1" spans="1:13">
      <c r="A46" s="25" t="s">
        <v>745</v>
      </c>
      <c r="B46" s="25"/>
      <c r="C46" s="25"/>
      <c r="D46" s="54" t="s">
        <v>746</v>
      </c>
      <c r="E46" s="55"/>
      <c r="F46" s="55"/>
      <c r="G46" s="55"/>
      <c r="H46" s="55"/>
      <c r="I46" s="55"/>
      <c r="J46" s="55"/>
      <c r="K46" s="55"/>
      <c r="L46" s="55"/>
      <c r="M46" s="68"/>
    </row>
  </sheetData>
  <sheetProtection formatCells="0" formatColumns="0" formatRows="0"/>
  <mergeCells count="126">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08661417322835" right="0.708661417322835" top="0.748031496062992" bottom="0.748031496062992" header="0.31496062992126" footer="0.31496062992126"/>
  <pageSetup paperSize="9" scale="6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topLeftCell="A18" workbookViewId="0">
      <selection activeCell="C17" sqref="C17"/>
    </sheetView>
  </sheetViews>
  <sheetFormatPr defaultColWidth="9" defaultRowHeight="10.8" outlineLevelCol="5"/>
  <cols>
    <col min="1" max="1" width="34.625" style="1" customWidth="1"/>
    <col min="2" max="2" width="19.875" style="1" customWidth="1"/>
    <col min="3" max="3" width="34.5" style="1" customWidth="1"/>
    <col min="4" max="6" width="17.8125" style="1" customWidth="1"/>
    <col min="7" max="16384" width="9" style="1"/>
  </cols>
  <sheetData>
    <row r="1" ht="12" spans="6:6">
      <c r="F1" s="357" t="s">
        <v>207</v>
      </c>
    </row>
    <row r="2" spans="6:6">
      <c r="F2" s="56"/>
    </row>
    <row r="3" spans="1:6">
      <c r="A3" s="470" t="s">
        <v>208</v>
      </c>
      <c r="B3" s="470"/>
      <c r="C3" s="470"/>
      <c r="D3" s="470"/>
      <c r="E3" s="470"/>
      <c r="F3" s="470"/>
    </row>
    <row r="4" spans="1:6">
      <c r="A4" s="470"/>
      <c r="B4" s="470"/>
      <c r="C4" s="470"/>
      <c r="D4" s="470"/>
      <c r="E4" s="470"/>
      <c r="F4" s="470"/>
    </row>
    <row r="5" ht="19.5" customHeight="1" spans="1:6">
      <c r="A5" s="470"/>
      <c r="B5" s="470"/>
      <c r="C5" s="470"/>
      <c r="D5" s="470"/>
      <c r="E5" s="470"/>
      <c r="F5" s="470"/>
    </row>
    <row r="6" s="366" customFormat="1" ht="20.25" customHeight="1" spans="1:6">
      <c r="A6" s="366" t="s">
        <v>209</v>
      </c>
      <c r="F6" s="357" t="s">
        <v>87</v>
      </c>
    </row>
    <row r="7" s="366" customFormat="1" ht="25.5" customHeight="1" spans="1:6">
      <c r="A7" s="556" t="s">
        <v>4</v>
      </c>
      <c r="B7" s="827"/>
      <c r="C7" s="828" t="s">
        <v>210</v>
      </c>
      <c r="D7" s="829"/>
      <c r="E7" s="829"/>
      <c r="F7" s="830"/>
    </row>
    <row r="8" s="366" customFormat="1" ht="23" customHeight="1" spans="1:6">
      <c r="A8" s="371" t="s">
        <v>6</v>
      </c>
      <c r="B8" s="471" t="s">
        <v>211</v>
      </c>
      <c r="C8" s="371" t="s">
        <v>212</v>
      </c>
      <c r="D8" s="831" t="s">
        <v>104</v>
      </c>
      <c r="E8" s="831" t="s">
        <v>213</v>
      </c>
      <c r="F8" s="471" t="s">
        <v>214</v>
      </c>
    </row>
    <row r="9" s="366" customFormat="1" ht="23" customHeight="1" spans="1:6">
      <c r="A9" s="832" t="s">
        <v>215</v>
      </c>
      <c r="B9" s="743">
        <f>54584877.93+383</f>
        <v>54585260.93</v>
      </c>
      <c r="C9" s="833" t="s">
        <v>12</v>
      </c>
      <c r="D9" s="834">
        <v>0</v>
      </c>
      <c r="E9" s="834">
        <v>0</v>
      </c>
      <c r="F9" s="834">
        <v>0</v>
      </c>
    </row>
    <row r="10" s="366" customFormat="1" ht="23" customHeight="1" spans="1:6">
      <c r="A10" s="832" t="s">
        <v>216</v>
      </c>
      <c r="B10" s="743">
        <f>53644877.93+383</f>
        <v>53645260.93</v>
      </c>
      <c r="C10" s="833" t="s">
        <v>16</v>
      </c>
      <c r="D10" s="834">
        <v>0</v>
      </c>
      <c r="E10" s="834">
        <v>0</v>
      </c>
      <c r="F10" s="834">
        <v>0</v>
      </c>
    </row>
    <row r="11" s="366" customFormat="1" ht="23" customHeight="1" spans="1:6">
      <c r="A11" s="832" t="s">
        <v>217</v>
      </c>
      <c r="B11" s="743">
        <v>940000</v>
      </c>
      <c r="C11" s="833" t="s">
        <v>20</v>
      </c>
      <c r="D11" s="834">
        <v>0</v>
      </c>
      <c r="E11" s="834">
        <v>0</v>
      </c>
      <c r="F11" s="834">
        <v>0</v>
      </c>
    </row>
    <row r="12" s="366" customFormat="1" ht="23" customHeight="1" spans="1:6">
      <c r="A12" s="832" t="s">
        <v>218</v>
      </c>
      <c r="B12" s="743">
        <f>[1]财政拨款收支总表!B12+[7]财政拨款收支总表!B12+[8]财政拨款收支总表!B12+'[9]财政拨款收支总表 '!B12+[10]财政拨款收支总表!B12+[11]财政拨款收支总表!B12</f>
        <v>0</v>
      </c>
      <c r="C12" s="833" t="s">
        <v>24</v>
      </c>
      <c r="D12" s="834">
        <v>0</v>
      </c>
      <c r="E12" s="834">
        <v>0</v>
      </c>
      <c r="F12" s="834">
        <v>0</v>
      </c>
    </row>
    <row r="13" s="366" customFormat="1" ht="23" customHeight="1" spans="1:6">
      <c r="A13" s="832" t="s">
        <v>219</v>
      </c>
      <c r="B13" s="743">
        <f>[1]财政拨款收支总表!B13+[7]财政拨款收支总表!B13+[8]财政拨款收支总表!B13+'[9]财政拨款收支总表 '!B13+[10]财政拨款收支总表!B13+[11]财政拨款收支总表!B13</f>
        <v>0</v>
      </c>
      <c r="C13" s="833" t="s">
        <v>28</v>
      </c>
      <c r="D13" s="834">
        <v>0</v>
      </c>
      <c r="E13" s="834">
        <v>0</v>
      </c>
      <c r="F13" s="834">
        <v>0</v>
      </c>
    </row>
    <row r="14" s="366" customFormat="1" ht="23" customHeight="1" spans="1:6">
      <c r="A14" s="832" t="s">
        <v>220</v>
      </c>
      <c r="B14" s="743">
        <f>[1]财政拨款收支总表!B14+[7]财政拨款收支总表!B14+[8]财政拨款收支总表!B14+'[9]财政拨款收支总表 '!B14+[10]财政拨款收支总表!B14+[11]财政拨款收支总表!B14</f>
        <v>0</v>
      </c>
      <c r="C14" s="833" t="s">
        <v>31</v>
      </c>
      <c r="D14" s="834">
        <v>0</v>
      </c>
      <c r="E14" s="834">
        <v>0</v>
      </c>
      <c r="F14" s="834">
        <v>0</v>
      </c>
    </row>
    <row r="15" s="366" customFormat="1" ht="23" customHeight="1" spans="1:6">
      <c r="A15" s="832"/>
      <c r="B15" s="743"/>
      <c r="C15" s="833" t="s">
        <v>35</v>
      </c>
      <c r="D15" s="834">
        <v>0</v>
      </c>
      <c r="E15" s="834">
        <v>0</v>
      </c>
      <c r="F15" s="834">
        <v>0</v>
      </c>
    </row>
    <row r="16" s="366" customFormat="1" ht="23" customHeight="1" spans="1:6">
      <c r="A16" s="832"/>
      <c r="B16" s="743"/>
      <c r="C16" s="833" t="s">
        <v>38</v>
      </c>
      <c r="D16" s="834">
        <v>5998443</v>
      </c>
      <c r="E16" s="834">
        <v>5998443</v>
      </c>
      <c r="F16" s="834">
        <v>0</v>
      </c>
    </row>
    <row r="17" s="366" customFormat="1" ht="23" customHeight="1" spans="1:6">
      <c r="A17" s="832"/>
      <c r="B17" s="743"/>
      <c r="C17" s="833" t="s">
        <v>221</v>
      </c>
      <c r="D17" s="834">
        <v>1756969.4</v>
      </c>
      <c r="E17" s="834">
        <v>1756969.4</v>
      </c>
      <c r="F17" s="834">
        <v>0</v>
      </c>
    </row>
    <row r="18" s="366" customFormat="1" ht="23" customHeight="1" spans="1:6">
      <c r="A18" s="832"/>
      <c r="B18" s="743"/>
      <c r="C18" s="833" t="s">
        <v>222</v>
      </c>
      <c r="D18" s="834">
        <v>0</v>
      </c>
      <c r="E18" s="834">
        <v>0</v>
      </c>
      <c r="F18" s="834">
        <v>0</v>
      </c>
    </row>
    <row r="19" s="366" customFormat="1" ht="23" customHeight="1" spans="1:6">
      <c r="A19" s="832"/>
      <c r="B19" s="743"/>
      <c r="C19" s="833" t="s">
        <v>223</v>
      </c>
      <c r="D19" s="834">
        <v>0</v>
      </c>
      <c r="E19" s="834">
        <v>0</v>
      </c>
      <c r="F19" s="834">
        <v>0</v>
      </c>
    </row>
    <row r="20" s="366" customFormat="1" ht="23" customHeight="1" spans="1:6">
      <c r="A20" s="832"/>
      <c r="B20" s="743"/>
      <c r="C20" s="833" t="s">
        <v>224</v>
      </c>
      <c r="D20" s="834">
        <f>44073133.48+383</f>
        <v>44073516.48</v>
      </c>
      <c r="E20" s="834">
        <f>44073133.48+383</f>
        <v>44073516.48</v>
      </c>
      <c r="F20" s="834">
        <v>0</v>
      </c>
    </row>
    <row r="21" s="366" customFormat="1" ht="23" customHeight="1" spans="1:6">
      <c r="A21" s="460"/>
      <c r="B21" s="743"/>
      <c r="C21" s="833" t="s">
        <v>225</v>
      </c>
      <c r="D21" s="834">
        <v>0</v>
      </c>
      <c r="E21" s="834">
        <v>0</v>
      </c>
      <c r="F21" s="834">
        <v>0</v>
      </c>
    </row>
    <row r="22" s="366" customFormat="1" ht="23" customHeight="1" spans="1:6">
      <c r="A22" s="460"/>
      <c r="B22" s="743"/>
      <c r="C22" s="835" t="s">
        <v>226</v>
      </c>
      <c r="D22" s="834">
        <v>0</v>
      </c>
      <c r="E22" s="834">
        <v>0</v>
      </c>
      <c r="F22" s="834">
        <v>0</v>
      </c>
    </row>
    <row r="23" s="366" customFormat="1" ht="23" customHeight="1" spans="1:6">
      <c r="A23" s="460"/>
      <c r="B23" s="743"/>
      <c r="C23" s="835" t="s">
        <v>227</v>
      </c>
      <c r="D23" s="834">
        <v>0</v>
      </c>
      <c r="E23" s="834">
        <v>0</v>
      </c>
      <c r="F23" s="834">
        <v>0</v>
      </c>
    </row>
    <row r="24" s="366" customFormat="1" ht="23" customHeight="1" spans="1:6">
      <c r="A24" s="460"/>
      <c r="B24" s="743"/>
      <c r="C24" s="835" t="s">
        <v>228</v>
      </c>
      <c r="D24" s="834">
        <v>0</v>
      </c>
      <c r="E24" s="834">
        <v>0</v>
      </c>
      <c r="F24" s="834">
        <v>0</v>
      </c>
    </row>
    <row r="25" s="366" customFormat="1" ht="23" customHeight="1" spans="1:6">
      <c r="A25" s="460"/>
      <c r="B25" s="743"/>
      <c r="C25" s="835" t="s">
        <v>229</v>
      </c>
      <c r="D25" s="834">
        <v>0</v>
      </c>
      <c r="E25" s="834">
        <v>0</v>
      </c>
      <c r="F25" s="834">
        <v>0</v>
      </c>
    </row>
    <row r="26" s="366" customFormat="1" ht="23" customHeight="1" spans="1:6">
      <c r="A26" s="460"/>
      <c r="B26" s="743"/>
      <c r="C26" s="835" t="s">
        <v>230</v>
      </c>
      <c r="D26" s="834">
        <v>0</v>
      </c>
      <c r="E26" s="834">
        <v>0</v>
      </c>
      <c r="F26" s="834">
        <v>0</v>
      </c>
    </row>
    <row r="27" s="366" customFormat="1" ht="23" customHeight="1" spans="1:6">
      <c r="A27" s="460"/>
      <c r="B27" s="743"/>
      <c r="C27" s="835" t="s">
        <v>231</v>
      </c>
      <c r="D27" s="834">
        <v>2756332.44</v>
      </c>
      <c r="E27" s="834">
        <v>2756332.44</v>
      </c>
      <c r="F27" s="834">
        <v>0</v>
      </c>
    </row>
    <row r="28" s="366" customFormat="1" ht="23" customHeight="1" spans="1:6">
      <c r="A28" s="832"/>
      <c r="B28" s="743"/>
      <c r="C28" s="835" t="s">
        <v>232</v>
      </c>
      <c r="D28" s="834">
        <v>0</v>
      </c>
      <c r="E28" s="834">
        <v>0</v>
      </c>
      <c r="F28" s="834">
        <v>0</v>
      </c>
    </row>
    <row r="29" s="366" customFormat="1" ht="23" customHeight="1" spans="1:6">
      <c r="A29" s="376" t="s">
        <v>78</v>
      </c>
      <c r="B29" s="836">
        <f>B9</f>
        <v>54585260.93</v>
      </c>
      <c r="C29" s="831" t="s">
        <v>90</v>
      </c>
      <c r="D29" s="834">
        <f>SUM(D9:D28)</f>
        <v>54585261.32</v>
      </c>
      <c r="E29" s="834">
        <f>SUM(E9:E28)</f>
        <v>54585261.32</v>
      </c>
      <c r="F29" s="834">
        <v>0</v>
      </c>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5"/>
  <sheetViews>
    <sheetView showGridLines="0" showZeros="0" workbookViewId="0">
      <selection activeCell="H7" sqref="F7 H7"/>
    </sheetView>
  </sheetViews>
  <sheetFormatPr defaultColWidth="9.125" defaultRowHeight="10.8"/>
  <cols>
    <col min="1" max="1" width="22.8333333333333" style="467" customWidth="1"/>
    <col min="2" max="2" width="17.3333333333333" style="467" customWidth="1"/>
    <col min="3" max="3" width="60" style="467" customWidth="1"/>
    <col min="4" max="4" width="20.3333333333333" style="467" customWidth="1"/>
    <col min="5" max="6" width="14" style="467" customWidth="1"/>
    <col min="7" max="8" width="12.6666666666667" style="467" customWidth="1"/>
    <col min="9" max="10" width="15.8333333333333" style="467" customWidth="1"/>
    <col min="11" max="11" width="10.375" style="467" customWidth="1"/>
    <col min="12" max="12" width="12.3333333333333" style="467" customWidth="1"/>
    <col min="13" max="13" width="18.8333333333333" style="467" customWidth="1"/>
    <col min="14" max="14" width="12.1666666666667" style="467" customWidth="1"/>
    <col min="15" max="15" width="10.375" style="467" customWidth="1"/>
    <col min="16" max="16" width="11.8333333333333" style="467" customWidth="1"/>
    <col min="17" max="17" width="12.1666666666667" style="467" customWidth="1"/>
    <col min="18" max="20" width="10.375" style="467" customWidth="1"/>
    <col min="21" max="21" width="11.6666666666667" style="467" customWidth="1"/>
    <col min="22" max="22" width="10.375" style="467" customWidth="1"/>
    <col min="23" max="24" width="6.875" style="467" customWidth="1"/>
    <col min="25" max="16384" width="9.125" style="467"/>
  </cols>
  <sheetData>
    <row r="1" ht="24.75" customHeight="1" spans="1:24">
      <c r="A1" s="602"/>
      <c r="B1" s="602"/>
      <c r="C1" s="602"/>
      <c r="D1" s="602"/>
      <c r="E1" s="602"/>
      <c r="F1" s="602"/>
      <c r="G1" s="602"/>
      <c r="H1" s="602"/>
      <c r="I1" s="602"/>
      <c r="J1" s="602"/>
      <c r="K1" s="602"/>
      <c r="L1" s="602"/>
      <c r="M1" s="602"/>
      <c r="N1" s="602"/>
      <c r="O1" s="602"/>
      <c r="P1" s="602"/>
      <c r="Q1" s="641"/>
      <c r="R1" s="641"/>
      <c r="S1" s="640"/>
      <c r="T1" s="640"/>
      <c r="U1" s="650"/>
      <c r="V1" s="603" t="s">
        <v>233</v>
      </c>
      <c r="W1" s="640"/>
      <c r="X1" s="640"/>
    </row>
    <row r="2" ht="24.75" customHeight="1" spans="1:24">
      <c r="A2" s="633" t="s">
        <v>234</v>
      </c>
      <c r="B2" s="633"/>
      <c r="C2" s="633"/>
      <c r="D2" s="633"/>
      <c r="E2" s="633"/>
      <c r="F2" s="633"/>
      <c r="G2" s="633"/>
      <c r="H2" s="633"/>
      <c r="I2" s="633"/>
      <c r="J2" s="633"/>
      <c r="K2" s="633"/>
      <c r="L2" s="633"/>
      <c r="M2" s="633"/>
      <c r="N2" s="633"/>
      <c r="O2" s="633"/>
      <c r="P2" s="633"/>
      <c r="Q2" s="633"/>
      <c r="R2" s="633"/>
      <c r="S2" s="633"/>
      <c r="T2" s="633"/>
      <c r="U2" s="633"/>
      <c r="V2" s="633"/>
      <c r="W2" s="640"/>
      <c r="X2" s="640"/>
    </row>
    <row r="3" s="808" customFormat="1" ht="24.75" customHeight="1" spans="1:24">
      <c r="A3" s="634"/>
      <c r="B3" s="602"/>
      <c r="C3" s="602"/>
      <c r="D3" s="602"/>
      <c r="E3" s="602"/>
      <c r="F3" s="602"/>
      <c r="G3" s="602"/>
      <c r="H3" s="602"/>
      <c r="I3" s="602"/>
      <c r="J3" s="602"/>
      <c r="K3" s="602"/>
      <c r="L3" s="602"/>
      <c r="M3" s="602"/>
      <c r="N3" s="602"/>
      <c r="O3" s="602"/>
      <c r="P3" s="602"/>
      <c r="Q3" s="642"/>
      <c r="R3" s="642"/>
      <c r="S3" s="646"/>
      <c r="T3" s="646"/>
      <c r="U3" s="646"/>
      <c r="V3" s="645" t="s">
        <v>87</v>
      </c>
      <c r="W3" s="646"/>
      <c r="X3" s="646"/>
    </row>
    <row r="4" s="808" customFormat="1" ht="24.75" customHeight="1" spans="1:24">
      <c r="A4" s="621" t="s">
        <v>123</v>
      </c>
      <c r="B4" s="654" t="s">
        <v>88</v>
      </c>
      <c r="C4" s="556" t="s">
        <v>124</v>
      </c>
      <c r="D4" s="636" t="s">
        <v>90</v>
      </c>
      <c r="E4" s="636" t="s">
        <v>235</v>
      </c>
      <c r="F4" s="636"/>
      <c r="G4" s="636"/>
      <c r="H4" s="636"/>
      <c r="I4" s="608" t="s">
        <v>236</v>
      </c>
      <c r="J4" s="608"/>
      <c r="K4" s="608"/>
      <c r="L4" s="608"/>
      <c r="M4" s="608"/>
      <c r="N4" s="608"/>
      <c r="O4" s="608"/>
      <c r="P4" s="608"/>
      <c r="Q4" s="608"/>
      <c r="R4" s="608"/>
      <c r="S4" s="654" t="s">
        <v>237</v>
      </c>
      <c r="T4" s="608" t="s">
        <v>238</v>
      </c>
      <c r="U4" s="676" t="s">
        <v>239</v>
      </c>
      <c r="V4" s="608" t="s">
        <v>240</v>
      </c>
      <c r="W4" s="646"/>
      <c r="X4" s="646"/>
    </row>
    <row r="5" s="808" customFormat="1" ht="24.75" customHeight="1" spans="1:24">
      <c r="A5" s="621"/>
      <c r="B5" s="654"/>
      <c r="C5" s="556"/>
      <c r="D5" s="608"/>
      <c r="E5" s="779" t="s">
        <v>104</v>
      </c>
      <c r="F5" s="638" t="s">
        <v>241</v>
      </c>
      <c r="G5" s="638" t="s">
        <v>242</v>
      </c>
      <c r="H5" s="638" t="s">
        <v>243</v>
      </c>
      <c r="I5" s="638" t="s">
        <v>104</v>
      </c>
      <c r="J5" s="643" t="s">
        <v>244</v>
      </c>
      <c r="K5" s="643" t="s">
        <v>245</v>
      </c>
      <c r="L5" s="643" t="s">
        <v>246</v>
      </c>
      <c r="M5" s="680" t="s">
        <v>247</v>
      </c>
      <c r="N5" s="638" t="s">
        <v>248</v>
      </c>
      <c r="O5" s="638" t="s">
        <v>249</v>
      </c>
      <c r="P5" s="638" t="s">
        <v>250</v>
      </c>
      <c r="Q5" s="638" t="s">
        <v>251</v>
      </c>
      <c r="R5" s="686" t="s">
        <v>252</v>
      </c>
      <c r="S5" s="636"/>
      <c r="T5" s="608"/>
      <c r="U5" s="676"/>
      <c r="V5" s="608"/>
      <c r="W5" s="646"/>
      <c r="X5" s="646"/>
    </row>
    <row r="6" s="808" customFormat="1" ht="30.75" customHeight="1" spans="1:24">
      <c r="A6" s="621"/>
      <c r="B6" s="654"/>
      <c r="C6" s="556"/>
      <c r="D6" s="608"/>
      <c r="E6" s="648"/>
      <c r="F6" s="608"/>
      <c r="G6" s="608"/>
      <c r="H6" s="608"/>
      <c r="I6" s="608"/>
      <c r="J6" s="644"/>
      <c r="K6" s="644"/>
      <c r="L6" s="644"/>
      <c r="M6" s="643"/>
      <c r="N6" s="608"/>
      <c r="O6" s="608"/>
      <c r="P6" s="608"/>
      <c r="Q6" s="608"/>
      <c r="R6" s="636"/>
      <c r="S6" s="636"/>
      <c r="T6" s="608"/>
      <c r="U6" s="676"/>
      <c r="V6" s="608"/>
      <c r="W6" s="646"/>
      <c r="X6" s="646"/>
    </row>
    <row r="7" s="809" customFormat="1" ht="26" customHeight="1" spans="1:22">
      <c r="A7" s="476"/>
      <c r="B7" s="477"/>
      <c r="C7" s="476" t="s">
        <v>104</v>
      </c>
      <c r="D7" s="812">
        <f>D9+D28+D57+D74+D47+D93+D110</f>
        <v>54585261.4</v>
      </c>
      <c r="E7" s="812">
        <f>E9+E28+E57+E74+E47+E93+E110</f>
        <v>41819261.4</v>
      </c>
      <c r="F7" s="812">
        <f t="shared" ref="F7:V7" si="0">F9+F28+F57+F74+F47+F93+F110</f>
        <v>35458712.4</v>
      </c>
      <c r="G7" s="812">
        <f t="shared" si="0"/>
        <v>6288189</v>
      </c>
      <c r="H7" s="812">
        <f t="shared" si="0"/>
        <v>72360</v>
      </c>
      <c r="I7" s="812">
        <f t="shared" si="0"/>
        <v>12766000</v>
      </c>
      <c r="J7" s="812">
        <f t="shared" si="0"/>
        <v>4716000</v>
      </c>
      <c r="K7" s="812">
        <f t="shared" si="0"/>
        <v>50000</v>
      </c>
      <c r="L7" s="812">
        <f t="shared" si="0"/>
        <v>0</v>
      </c>
      <c r="M7" s="812">
        <f t="shared" si="0"/>
        <v>8000000</v>
      </c>
      <c r="N7" s="812">
        <f t="shared" si="0"/>
        <v>0</v>
      </c>
      <c r="O7" s="812">
        <f t="shared" si="0"/>
        <v>0</v>
      </c>
      <c r="P7" s="812">
        <f t="shared" si="0"/>
        <v>0</v>
      </c>
      <c r="Q7" s="812">
        <f t="shared" si="0"/>
        <v>0</v>
      </c>
      <c r="R7" s="812">
        <f t="shared" si="0"/>
        <v>0</v>
      </c>
      <c r="S7" s="812">
        <f t="shared" si="0"/>
        <v>0</v>
      </c>
      <c r="T7" s="812">
        <f t="shared" si="0"/>
        <v>0</v>
      </c>
      <c r="U7" s="812">
        <f t="shared" si="0"/>
        <v>0</v>
      </c>
      <c r="V7" s="812">
        <f t="shared" si="0"/>
        <v>0</v>
      </c>
    </row>
    <row r="8" s="809" customFormat="1" ht="26" customHeight="1" spans="1:24">
      <c r="A8" s="415"/>
      <c r="B8" s="416" t="s">
        <v>105</v>
      </c>
      <c r="C8" s="380" t="s">
        <v>106</v>
      </c>
      <c r="D8" s="813">
        <v>54585261.4</v>
      </c>
      <c r="E8" s="813">
        <v>41819261.4</v>
      </c>
      <c r="F8" s="813">
        <v>35458712.4</v>
      </c>
      <c r="G8" s="813">
        <v>6288189</v>
      </c>
      <c r="H8" s="813">
        <v>72360</v>
      </c>
      <c r="I8" s="813">
        <v>12766000</v>
      </c>
      <c r="J8" s="813">
        <v>4716000</v>
      </c>
      <c r="K8" s="813">
        <v>50000</v>
      </c>
      <c r="L8" s="813">
        <v>0</v>
      </c>
      <c r="M8" s="813">
        <v>8000000</v>
      </c>
      <c r="N8" s="813">
        <v>0</v>
      </c>
      <c r="O8" s="813">
        <v>0</v>
      </c>
      <c r="P8" s="813">
        <v>0</v>
      </c>
      <c r="Q8" s="813">
        <v>0</v>
      </c>
      <c r="R8" s="813">
        <v>0</v>
      </c>
      <c r="S8" s="813">
        <v>0</v>
      </c>
      <c r="T8" s="813">
        <v>0</v>
      </c>
      <c r="U8" s="813">
        <v>0</v>
      </c>
      <c r="V8" s="813">
        <v>0</v>
      </c>
      <c r="W8" s="739"/>
      <c r="X8" s="739"/>
    </row>
    <row r="9" s="809" customFormat="1" ht="26" customHeight="1" spans="1:24">
      <c r="A9" s="415"/>
      <c r="B9" s="416" t="s">
        <v>107</v>
      </c>
      <c r="C9" s="380" t="s">
        <v>108</v>
      </c>
      <c r="D9" s="813">
        <v>34488557.96</v>
      </c>
      <c r="E9" s="813">
        <v>25558557.96</v>
      </c>
      <c r="F9" s="813">
        <v>21648674.96</v>
      </c>
      <c r="G9" s="813">
        <v>3876763</v>
      </c>
      <c r="H9" s="813">
        <v>33120</v>
      </c>
      <c r="I9" s="813">
        <v>8930000</v>
      </c>
      <c r="J9" s="813">
        <v>930000</v>
      </c>
      <c r="K9" s="813">
        <v>0</v>
      </c>
      <c r="L9" s="813">
        <v>0</v>
      </c>
      <c r="M9" s="813">
        <v>8000000</v>
      </c>
      <c r="N9" s="813">
        <v>0</v>
      </c>
      <c r="O9" s="813">
        <v>0</v>
      </c>
      <c r="P9" s="813">
        <v>0</v>
      </c>
      <c r="Q9" s="813">
        <v>0</v>
      </c>
      <c r="R9" s="813">
        <v>0</v>
      </c>
      <c r="S9" s="813">
        <v>0</v>
      </c>
      <c r="T9" s="813">
        <v>0</v>
      </c>
      <c r="U9" s="813">
        <v>0</v>
      </c>
      <c r="V9" s="813">
        <v>0</v>
      </c>
      <c r="W9" s="739"/>
      <c r="X9" s="739"/>
    </row>
    <row r="10" s="809" customFormat="1" ht="26" customHeight="1" spans="1:24">
      <c r="A10" s="419" t="s">
        <v>253</v>
      </c>
      <c r="B10" s="416" t="s">
        <v>107</v>
      </c>
      <c r="C10" s="420" t="s">
        <v>254</v>
      </c>
      <c r="D10" s="814">
        <f t="shared" ref="D10:F10" si="1">D11+D14</f>
        <v>3546702.08</v>
      </c>
      <c r="E10" s="814">
        <f t="shared" si="1"/>
        <v>3546702.08</v>
      </c>
      <c r="F10" s="814">
        <f t="shared" si="1"/>
        <v>3546702.08</v>
      </c>
      <c r="G10" s="813"/>
      <c r="H10" s="813"/>
      <c r="I10" s="813"/>
      <c r="J10" s="813"/>
      <c r="K10" s="813"/>
      <c r="L10" s="813"/>
      <c r="M10" s="813"/>
      <c r="N10" s="813"/>
      <c r="O10" s="813"/>
      <c r="P10" s="813"/>
      <c r="Q10" s="813"/>
      <c r="R10" s="813"/>
      <c r="S10" s="813"/>
      <c r="T10" s="813"/>
      <c r="U10" s="813"/>
      <c r="V10" s="813"/>
      <c r="W10" s="739"/>
      <c r="X10" s="739"/>
    </row>
    <row r="11" s="809" customFormat="1" ht="26" customHeight="1" spans="1:24">
      <c r="A11" s="419" t="s">
        <v>255</v>
      </c>
      <c r="B11" s="416" t="s">
        <v>107</v>
      </c>
      <c r="C11" s="420" t="s">
        <v>256</v>
      </c>
      <c r="D11" s="814">
        <f>D12+D13</f>
        <v>3404834</v>
      </c>
      <c r="E11" s="761">
        <v>3404834</v>
      </c>
      <c r="F11" s="761">
        <v>3404834</v>
      </c>
      <c r="G11" s="813"/>
      <c r="H11" s="813"/>
      <c r="I11" s="813"/>
      <c r="J11" s="813"/>
      <c r="K11" s="813"/>
      <c r="L11" s="813"/>
      <c r="M11" s="813"/>
      <c r="N11" s="813"/>
      <c r="O11" s="813"/>
      <c r="P11" s="813"/>
      <c r="Q11" s="813"/>
      <c r="R11" s="813"/>
      <c r="S11" s="813"/>
      <c r="T11" s="813"/>
      <c r="U11" s="813"/>
      <c r="V11" s="813"/>
      <c r="W11" s="739"/>
      <c r="X11" s="739"/>
    </row>
    <row r="12" s="809" customFormat="1" ht="26" customHeight="1" spans="1:24">
      <c r="A12" s="419" t="s">
        <v>257</v>
      </c>
      <c r="B12" s="416" t="s">
        <v>107</v>
      </c>
      <c r="C12" s="420" t="s">
        <v>258</v>
      </c>
      <c r="D12" s="814">
        <v>2269889</v>
      </c>
      <c r="E12" s="761">
        <v>2269889</v>
      </c>
      <c r="F12" s="761">
        <v>2269889</v>
      </c>
      <c r="G12" s="813"/>
      <c r="H12" s="813"/>
      <c r="I12" s="813"/>
      <c r="J12" s="813"/>
      <c r="K12" s="813"/>
      <c r="L12" s="813"/>
      <c r="M12" s="813"/>
      <c r="N12" s="813"/>
      <c r="O12" s="813"/>
      <c r="P12" s="813"/>
      <c r="Q12" s="813"/>
      <c r="R12" s="813"/>
      <c r="S12" s="813"/>
      <c r="T12" s="813"/>
      <c r="U12" s="813"/>
      <c r="V12" s="813"/>
      <c r="W12" s="739"/>
      <c r="X12" s="739"/>
    </row>
    <row r="13" s="809" customFormat="1" ht="26" customHeight="1" spans="1:24">
      <c r="A13" s="419" t="s">
        <v>259</v>
      </c>
      <c r="B13" s="416" t="s">
        <v>107</v>
      </c>
      <c r="C13" s="420" t="s">
        <v>260</v>
      </c>
      <c r="D13" s="814">
        <v>1134945</v>
      </c>
      <c r="E13" s="761">
        <v>1134945</v>
      </c>
      <c r="F13" s="761">
        <v>1134945</v>
      </c>
      <c r="G13" s="813"/>
      <c r="H13" s="813"/>
      <c r="I13" s="813"/>
      <c r="J13" s="813"/>
      <c r="K13" s="813"/>
      <c r="L13" s="813"/>
      <c r="M13" s="813"/>
      <c r="N13" s="813"/>
      <c r="O13" s="813"/>
      <c r="P13" s="813"/>
      <c r="Q13" s="813"/>
      <c r="R13" s="813"/>
      <c r="S13" s="813"/>
      <c r="T13" s="813"/>
      <c r="U13" s="813"/>
      <c r="V13" s="813"/>
      <c r="W13" s="739"/>
      <c r="X13" s="739"/>
    </row>
    <row r="14" s="809" customFormat="1" ht="26" customHeight="1" spans="1:24">
      <c r="A14" s="419" t="s">
        <v>261</v>
      </c>
      <c r="B14" s="416" t="s">
        <v>107</v>
      </c>
      <c r="C14" s="420" t="s">
        <v>171</v>
      </c>
      <c r="D14" s="743">
        <v>141868.08</v>
      </c>
      <c r="E14" s="743">
        <v>141868.08</v>
      </c>
      <c r="F14" s="743">
        <v>141868.08</v>
      </c>
      <c r="G14" s="813"/>
      <c r="H14" s="813"/>
      <c r="I14" s="813"/>
      <c r="J14" s="813"/>
      <c r="K14" s="813"/>
      <c r="L14" s="813"/>
      <c r="M14" s="813"/>
      <c r="N14" s="813"/>
      <c r="O14" s="813"/>
      <c r="P14" s="813"/>
      <c r="Q14" s="813"/>
      <c r="R14" s="813"/>
      <c r="S14" s="813"/>
      <c r="T14" s="813"/>
      <c r="U14" s="813"/>
      <c r="V14" s="813"/>
      <c r="W14" s="739"/>
      <c r="X14" s="739"/>
    </row>
    <row r="15" s="809" customFormat="1" ht="26" customHeight="1" spans="1:24">
      <c r="A15" s="419" t="s">
        <v>262</v>
      </c>
      <c r="B15" s="416" t="s">
        <v>107</v>
      </c>
      <c r="C15" s="420" t="s">
        <v>263</v>
      </c>
      <c r="D15" s="743">
        <v>141868.08</v>
      </c>
      <c r="E15" s="743">
        <v>141868.08</v>
      </c>
      <c r="F15" s="743">
        <v>141868.08</v>
      </c>
      <c r="G15" s="813"/>
      <c r="H15" s="813"/>
      <c r="I15" s="813"/>
      <c r="J15" s="813"/>
      <c r="K15" s="813"/>
      <c r="L15" s="813"/>
      <c r="M15" s="813"/>
      <c r="N15" s="813"/>
      <c r="O15" s="813"/>
      <c r="P15" s="813"/>
      <c r="Q15" s="813"/>
      <c r="R15" s="813"/>
      <c r="S15" s="813"/>
      <c r="T15" s="813"/>
      <c r="U15" s="813"/>
      <c r="V15" s="813"/>
      <c r="W15" s="739"/>
      <c r="X15" s="739"/>
    </row>
    <row r="16" s="809" customFormat="1" ht="26" customHeight="1" spans="1:24">
      <c r="A16" s="419" t="s">
        <v>138</v>
      </c>
      <c r="B16" s="416" t="s">
        <v>107</v>
      </c>
      <c r="C16" s="420" t="s">
        <v>264</v>
      </c>
      <c r="D16" s="814">
        <v>1064011</v>
      </c>
      <c r="E16" s="761">
        <v>1064011</v>
      </c>
      <c r="F16" s="761">
        <v>1064011</v>
      </c>
      <c r="G16" s="813"/>
      <c r="H16" s="813"/>
      <c r="I16" s="813"/>
      <c r="J16" s="813"/>
      <c r="K16" s="813"/>
      <c r="L16" s="813"/>
      <c r="M16" s="813"/>
      <c r="N16" s="813"/>
      <c r="O16" s="813"/>
      <c r="P16" s="813"/>
      <c r="Q16" s="813"/>
      <c r="R16" s="813"/>
      <c r="S16" s="813"/>
      <c r="T16" s="813"/>
      <c r="U16" s="813"/>
      <c r="V16" s="813"/>
      <c r="W16" s="739"/>
      <c r="X16" s="739"/>
    </row>
    <row r="17" s="809" customFormat="1" ht="26" customHeight="1" spans="1:24">
      <c r="A17" s="419" t="s">
        <v>140</v>
      </c>
      <c r="B17" s="416" t="s">
        <v>107</v>
      </c>
      <c r="C17" s="420" t="s">
        <v>265</v>
      </c>
      <c r="D17" s="814">
        <v>1064011</v>
      </c>
      <c r="E17" s="761">
        <v>1064011</v>
      </c>
      <c r="F17" s="761">
        <v>1064011</v>
      </c>
      <c r="G17" s="813"/>
      <c r="H17" s="813"/>
      <c r="I17" s="813"/>
      <c r="J17" s="813"/>
      <c r="K17" s="813"/>
      <c r="L17" s="813"/>
      <c r="M17" s="813"/>
      <c r="N17" s="813"/>
      <c r="O17" s="813"/>
      <c r="P17" s="813"/>
      <c r="Q17" s="813"/>
      <c r="R17" s="813"/>
      <c r="S17" s="813"/>
      <c r="T17" s="813"/>
      <c r="U17" s="813"/>
      <c r="V17" s="813"/>
      <c r="W17" s="739"/>
      <c r="X17" s="739"/>
    </row>
    <row r="18" s="809" customFormat="1" ht="26" customHeight="1" spans="1:24">
      <c r="A18" s="419" t="s">
        <v>142</v>
      </c>
      <c r="B18" s="416" t="s">
        <v>107</v>
      </c>
      <c r="C18" s="420" t="s">
        <v>266</v>
      </c>
      <c r="D18" s="814">
        <v>1064011</v>
      </c>
      <c r="E18" s="761">
        <v>1064011</v>
      </c>
      <c r="F18" s="761">
        <v>1064011</v>
      </c>
      <c r="G18" s="813"/>
      <c r="H18" s="813"/>
      <c r="I18" s="813"/>
      <c r="J18" s="813"/>
      <c r="K18" s="813"/>
      <c r="L18" s="813"/>
      <c r="M18" s="813"/>
      <c r="N18" s="813"/>
      <c r="O18" s="813"/>
      <c r="P18" s="813"/>
      <c r="Q18" s="813"/>
      <c r="R18" s="813"/>
      <c r="S18" s="813"/>
      <c r="T18" s="813"/>
      <c r="U18" s="813"/>
      <c r="V18" s="813"/>
      <c r="W18" s="739"/>
      <c r="X18" s="739"/>
    </row>
    <row r="19" s="808" customFormat="1" ht="26" customHeight="1" spans="1:24">
      <c r="A19" s="422" t="s">
        <v>267</v>
      </c>
      <c r="B19" s="416" t="s">
        <v>107</v>
      </c>
      <c r="C19" s="423" t="s">
        <v>177</v>
      </c>
      <c r="D19" s="761">
        <f>E19+I19</f>
        <v>28175427.88</v>
      </c>
      <c r="E19" s="761">
        <f t="shared" ref="E19:E21" si="2">F19+G19+H19</f>
        <v>19245427.88</v>
      </c>
      <c r="F19" s="761">
        <f>F20</f>
        <v>15335544.88</v>
      </c>
      <c r="G19" s="761">
        <v>3876763</v>
      </c>
      <c r="H19" s="761">
        <v>33120</v>
      </c>
      <c r="I19" s="761">
        <v>8930000</v>
      </c>
      <c r="J19" s="761">
        <v>930000</v>
      </c>
      <c r="K19" s="761">
        <v>0</v>
      </c>
      <c r="L19" s="761">
        <v>0</v>
      </c>
      <c r="M19" s="761">
        <v>8000000</v>
      </c>
      <c r="N19" s="761">
        <v>0</v>
      </c>
      <c r="O19" s="761">
        <v>0</v>
      </c>
      <c r="P19" s="761">
        <v>0</v>
      </c>
      <c r="Q19" s="761">
        <v>0</v>
      </c>
      <c r="R19" s="761">
        <v>0</v>
      </c>
      <c r="S19" s="761">
        <v>0</v>
      </c>
      <c r="T19" s="761">
        <v>0</v>
      </c>
      <c r="U19" s="761">
        <v>0</v>
      </c>
      <c r="V19" s="761">
        <v>0</v>
      </c>
      <c r="W19" s="646"/>
      <c r="X19" s="646"/>
    </row>
    <row r="20" s="808" customFormat="1" ht="26" customHeight="1" spans="1:24">
      <c r="A20" s="422" t="s">
        <v>268</v>
      </c>
      <c r="B20" s="416" t="s">
        <v>107</v>
      </c>
      <c r="C20" s="423" t="s">
        <v>179</v>
      </c>
      <c r="D20" s="761">
        <f>E20+I20</f>
        <v>28175427.88</v>
      </c>
      <c r="E20" s="761">
        <f t="shared" si="2"/>
        <v>19245427.88</v>
      </c>
      <c r="F20" s="761">
        <f>F21</f>
        <v>15335544.88</v>
      </c>
      <c r="G20" s="761">
        <v>3876763</v>
      </c>
      <c r="H20" s="761">
        <v>33120</v>
      </c>
      <c r="I20" s="761">
        <v>8930000</v>
      </c>
      <c r="J20" s="761">
        <v>930000</v>
      </c>
      <c r="K20" s="761">
        <v>0</v>
      </c>
      <c r="L20" s="761">
        <v>0</v>
      </c>
      <c r="M20" s="761">
        <v>8000000</v>
      </c>
      <c r="N20" s="761">
        <v>0</v>
      </c>
      <c r="O20" s="761">
        <v>0</v>
      </c>
      <c r="P20" s="761">
        <v>0</v>
      </c>
      <c r="Q20" s="761">
        <v>0</v>
      </c>
      <c r="R20" s="761">
        <v>0</v>
      </c>
      <c r="S20" s="761">
        <v>0</v>
      </c>
      <c r="T20" s="761">
        <v>0</v>
      </c>
      <c r="U20" s="761">
        <v>0</v>
      </c>
      <c r="V20" s="761">
        <v>0</v>
      </c>
      <c r="W20" s="646"/>
      <c r="X20" s="646"/>
    </row>
    <row r="21" s="808" customFormat="1" ht="26" customHeight="1" spans="1:24">
      <c r="A21" s="422" t="s">
        <v>269</v>
      </c>
      <c r="B21" s="416" t="s">
        <v>107</v>
      </c>
      <c r="C21" s="423" t="s">
        <v>181</v>
      </c>
      <c r="D21" s="761">
        <f>E21</f>
        <v>19245427.88</v>
      </c>
      <c r="E21" s="761">
        <f t="shared" si="2"/>
        <v>19245427.88</v>
      </c>
      <c r="F21" s="761">
        <f>21648674.96-F25-F10-F16</f>
        <v>15335544.88</v>
      </c>
      <c r="G21" s="761">
        <v>3876763</v>
      </c>
      <c r="H21" s="761">
        <v>33120</v>
      </c>
      <c r="I21" s="761">
        <v>0</v>
      </c>
      <c r="J21" s="761">
        <v>0</v>
      </c>
      <c r="K21" s="761">
        <v>0</v>
      </c>
      <c r="L21" s="761">
        <v>0</v>
      </c>
      <c r="M21" s="761">
        <v>0</v>
      </c>
      <c r="N21" s="761">
        <v>0</v>
      </c>
      <c r="O21" s="761">
        <v>0</v>
      </c>
      <c r="P21" s="761">
        <v>0</v>
      </c>
      <c r="Q21" s="761">
        <v>0</v>
      </c>
      <c r="R21" s="761">
        <v>0</v>
      </c>
      <c r="S21" s="761">
        <v>0</v>
      </c>
      <c r="T21" s="761">
        <v>0</v>
      </c>
      <c r="U21" s="761">
        <v>0</v>
      </c>
      <c r="V21" s="761">
        <v>0</v>
      </c>
      <c r="W21" s="646"/>
      <c r="X21" s="646"/>
    </row>
    <row r="22" s="808" customFormat="1" ht="26" customHeight="1" spans="1:24">
      <c r="A22" s="422" t="s">
        <v>270</v>
      </c>
      <c r="B22" s="416" t="s">
        <v>107</v>
      </c>
      <c r="C22" s="423" t="s">
        <v>183</v>
      </c>
      <c r="D22" s="761">
        <v>150000</v>
      </c>
      <c r="E22" s="761">
        <v>0</v>
      </c>
      <c r="F22" s="761">
        <v>0</v>
      </c>
      <c r="G22" s="761">
        <v>0</v>
      </c>
      <c r="H22" s="761">
        <v>0</v>
      </c>
      <c r="I22" s="761">
        <v>150000</v>
      </c>
      <c r="J22" s="761">
        <v>150000</v>
      </c>
      <c r="K22" s="761">
        <v>0</v>
      </c>
      <c r="L22" s="761">
        <v>0</v>
      </c>
      <c r="M22" s="761">
        <v>0</v>
      </c>
      <c r="N22" s="761">
        <v>0</v>
      </c>
      <c r="O22" s="761">
        <v>0</v>
      </c>
      <c r="P22" s="761">
        <v>0</v>
      </c>
      <c r="Q22" s="761">
        <v>0</v>
      </c>
      <c r="R22" s="761">
        <v>0</v>
      </c>
      <c r="S22" s="761">
        <v>0</v>
      </c>
      <c r="T22" s="761">
        <v>0</v>
      </c>
      <c r="U22" s="761">
        <v>0</v>
      </c>
      <c r="V22" s="761">
        <v>0</v>
      </c>
      <c r="W22" s="646"/>
      <c r="X22" s="646"/>
    </row>
    <row r="23" s="808" customFormat="1" ht="26" customHeight="1" spans="1:24">
      <c r="A23" s="422" t="s">
        <v>271</v>
      </c>
      <c r="B23" s="416" t="s">
        <v>107</v>
      </c>
      <c r="C23" s="423" t="s">
        <v>185</v>
      </c>
      <c r="D23" s="761">
        <v>780000</v>
      </c>
      <c r="E23" s="761">
        <v>0</v>
      </c>
      <c r="F23" s="761">
        <v>0</v>
      </c>
      <c r="G23" s="761">
        <v>0</v>
      </c>
      <c r="H23" s="761">
        <v>0</v>
      </c>
      <c r="I23" s="761">
        <v>780000</v>
      </c>
      <c r="J23" s="761">
        <v>780000</v>
      </c>
      <c r="K23" s="761">
        <v>0</v>
      </c>
      <c r="L23" s="761">
        <v>0</v>
      </c>
      <c r="M23" s="761">
        <v>0</v>
      </c>
      <c r="N23" s="761">
        <v>0</v>
      </c>
      <c r="O23" s="761">
        <v>0</v>
      </c>
      <c r="P23" s="761">
        <v>0</v>
      </c>
      <c r="Q23" s="761">
        <v>0</v>
      </c>
      <c r="R23" s="761">
        <v>0</v>
      </c>
      <c r="S23" s="761">
        <v>0</v>
      </c>
      <c r="T23" s="761">
        <v>0</v>
      </c>
      <c r="U23" s="761">
        <v>0</v>
      </c>
      <c r="V23" s="761">
        <v>0</v>
      </c>
      <c r="W23" s="646"/>
      <c r="X23" s="646"/>
    </row>
    <row r="24" s="808" customFormat="1" ht="26" customHeight="1" spans="1:24">
      <c r="A24" s="422" t="s">
        <v>272</v>
      </c>
      <c r="B24" s="416" t="s">
        <v>107</v>
      </c>
      <c r="C24" s="423" t="s">
        <v>273</v>
      </c>
      <c r="D24" s="761">
        <v>8000000</v>
      </c>
      <c r="E24" s="761">
        <v>0</v>
      </c>
      <c r="F24" s="761">
        <v>0</v>
      </c>
      <c r="G24" s="761">
        <v>0</v>
      </c>
      <c r="H24" s="761">
        <v>0</v>
      </c>
      <c r="I24" s="761">
        <v>8000000</v>
      </c>
      <c r="J24" s="761">
        <v>0</v>
      </c>
      <c r="K24" s="761">
        <v>0</v>
      </c>
      <c r="L24" s="761">
        <v>0</v>
      </c>
      <c r="M24" s="761">
        <v>8000000</v>
      </c>
      <c r="N24" s="761">
        <v>0</v>
      </c>
      <c r="O24" s="761">
        <v>0</v>
      </c>
      <c r="P24" s="761">
        <v>0</v>
      </c>
      <c r="Q24" s="761">
        <v>0</v>
      </c>
      <c r="R24" s="761">
        <v>0</v>
      </c>
      <c r="S24" s="761">
        <v>0</v>
      </c>
      <c r="T24" s="761">
        <v>0</v>
      </c>
      <c r="U24" s="761">
        <v>0</v>
      </c>
      <c r="V24" s="761">
        <v>0</v>
      </c>
      <c r="W24" s="646"/>
      <c r="X24" s="646"/>
    </row>
    <row r="25" s="808" customFormat="1" ht="26" customHeight="1" spans="1:24">
      <c r="A25" s="427" t="s">
        <v>156</v>
      </c>
      <c r="B25" s="416" t="s">
        <v>107</v>
      </c>
      <c r="C25" s="426" t="s">
        <v>157</v>
      </c>
      <c r="D25" s="815">
        <v>1702417</v>
      </c>
      <c r="E25" s="815">
        <v>1702417</v>
      </c>
      <c r="F25" s="815">
        <v>1702417</v>
      </c>
      <c r="G25" s="761"/>
      <c r="H25" s="761"/>
      <c r="I25" s="761"/>
      <c r="J25" s="761"/>
      <c r="K25" s="761"/>
      <c r="L25" s="761"/>
      <c r="M25" s="761"/>
      <c r="N25" s="761"/>
      <c r="O25" s="761"/>
      <c r="P25" s="761"/>
      <c r="Q25" s="761"/>
      <c r="R25" s="761"/>
      <c r="S25" s="761"/>
      <c r="T25" s="761"/>
      <c r="U25" s="761"/>
      <c r="V25" s="761"/>
      <c r="W25" s="646"/>
      <c r="X25" s="646"/>
    </row>
    <row r="26" s="808" customFormat="1" ht="26" customHeight="1" spans="1:24">
      <c r="A26" s="427" t="s">
        <v>158</v>
      </c>
      <c r="B26" s="416" t="s">
        <v>107</v>
      </c>
      <c r="C26" s="426" t="s">
        <v>159</v>
      </c>
      <c r="D26" s="815">
        <v>1702417</v>
      </c>
      <c r="E26" s="815">
        <v>1702417</v>
      </c>
      <c r="F26" s="815">
        <v>1702417</v>
      </c>
      <c r="G26" s="761"/>
      <c r="H26" s="761"/>
      <c r="I26" s="761"/>
      <c r="J26" s="761"/>
      <c r="K26" s="761"/>
      <c r="L26" s="761"/>
      <c r="M26" s="761"/>
      <c r="N26" s="761"/>
      <c r="O26" s="761"/>
      <c r="P26" s="761"/>
      <c r="Q26" s="761"/>
      <c r="R26" s="761"/>
      <c r="S26" s="761"/>
      <c r="T26" s="761"/>
      <c r="U26" s="761"/>
      <c r="V26" s="761"/>
      <c r="W26" s="646"/>
      <c r="X26" s="646"/>
    </row>
    <row r="27" s="808" customFormat="1" ht="26" customHeight="1" spans="1:24">
      <c r="A27" s="427" t="s">
        <v>160</v>
      </c>
      <c r="B27" s="416" t="s">
        <v>107</v>
      </c>
      <c r="C27" s="426" t="s">
        <v>161</v>
      </c>
      <c r="D27" s="815">
        <v>1702417</v>
      </c>
      <c r="E27" s="815">
        <v>1702417</v>
      </c>
      <c r="F27" s="815">
        <v>1702417</v>
      </c>
      <c r="G27" s="761"/>
      <c r="H27" s="761"/>
      <c r="I27" s="761"/>
      <c r="J27" s="761"/>
      <c r="K27" s="761"/>
      <c r="L27" s="761"/>
      <c r="M27" s="761"/>
      <c r="N27" s="761"/>
      <c r="O27" s="761"/>
      <c r="P27" s="761"/>
      <c r="Q27" s="761"/>
      <c r="R27" s="761"/>
      <c r="S27" s="761"/>
      <c r="T27" s="761"/>
      <c r="U27" s="761"/>
      <c r="V27" s="761"/>
      <c r="W27" s="646"/>
      <c r="X27" s="646"/>
    </row>
    <row r="28" s="809" customFormat="1" ht="27" customHeight="1" spans="1:24">
      <c r="A28" s="577"/>
      <c r="B28" s="429" t="s">
        <v>109</v>
      </c>
      <c r="C28" s="430" t="s">
        <v>274</v>
      </c>
      <c r="D28" s="775">
        <f t="shared" ref="D28:D47" si="3">E28+I28+S28+T28+U28+V28</f>
        <v>7946396</v>
      </c>
      <c r="E28" s="775">
        <f t="shared" ref="E28:E47" si="4">SUM(F28:H28)</f>
        <v>7640396</v>
      </c>
      <c r="F28" s="775">
        <f t="shared" ref="F28:V28" si="5">F29+F35+F38+F44</f>
        <v>6417865</v>
      </c>
      <c r="G28" s="775">
        <f t="shared" si="5"/>
        <v>1206691</v>
      </c>
      <c r="H28" s="775">
        <f t="shared" si="5"/>
        <v>15840</v>
      </c>
      <c r="I28" s="775">
        <f t="shared" si="5"/>
        <v>306000</v>
      </c>
      <c r="J28" s="775">
        <f t="shared" si="5"/>
        <v>306000</v>
      </c>
      <c r="K28" s="775">
        <f t="shared" si="5"/>
        <v>0</v>
      </c>
      <c r="L28" s="775">
        <f t="shared" si="5"/>
        <v>0</v>
      </c>
      <c r="M28" s="775">
        <f t="shared" si="5"/>
        <v>0</v>
      </c>
      <c r="N28" s="775">
        <f t="shared" si="5"/>
        <v>0</v>
      </c>
      <c r="O28" s="775">
        <f t="shared" si="5"/>
        <v>0</v>
      </c>
      <c r="P28" s="775">
        <f t="shared" si="5"/>
        <v>0</v>
      </c>
      <c r="Q28" s="775">
        <f t="shared" si="5"/>
        <v>0</v>
      </c>
      <c r="R28" s="775">
        <f t="shared" si="5"/>
        <v>0</v>
      </c>
      <c r="S28" s="775">
        <f t="shared" si="5"/>
        <v>0</v>
      </c>
      <c r="T28" s="775">
        <f t="shared" si="5"/>
        <v>0</v>
      </c>
      <c r="U28" s="775">
        <f t="shared" si="5"/>
        <v>0</v>
      </c>
      <c r="V28" s="775">
        <f t="shared" si="5"/>
        <v>0</v>
      </c>
      <c r="W28" s="503"/>
      <c r="X28" s="503"/>
    </row>
    <row r="29" s="808" customFormat="1" ht="27" customHeight="1" spans="1:24">
      <c r="A29" s="431" t="s">
        <v>253</v>
      </c>
      <c r="B29" s="431" t="s">
        <v>109</v>
      </c>
      <c r="C29" s="426" t="s">
        <v>162</v>
      </c>
      <c r="D29" s="773">
        <f t="shared" si="3"/>
        <v>1076029</v>
      </c>
      <c r="E29" s="773">
        <f t="shared" si="4"/>
        <v>1076029</v>
      </c>
      <c r="F29" s="815">
        <f>F30+F33</f>
        <v>1076029</v>
      </c>
      <c r="G29" s="773"/>
      <c r="H29" s="773"/>
      <c r="I29" s="773"/>
      <c r="J29" s="773"/>
      <c r="K29" s="773"/>
      <c r="L29" s="773"/>
      <c r="M29" s="773"/>
      <c r="N29" s="773"/>
      <c r="O29" s="773"/>
      <c r="P29" s="773"/>
      <c r="Q29" s="773"/>
      <c r="R29" s="773"/>
      <c r="S29" s="773"/>
      <c r="T29" s="773"/>
      <c r="U29" s="773"/>
      <c r="V29" s="773"/>
      <c r="W29" s="640"/>
      <c r="X29" s="640"/>
    </row>
    <row r="30" s="808" customFormat="1" ht="27" customHeight="1" spans="1:24">
      <c r="A30" s="431" t="s">
        <v>255</v>
      </c>
      <c r="B30" s="431" t="s">
        <v>109</v>
      </c>
      <c r="C30" s="426" t="s">
        <v>164</v>
      </c>
      <c r="D30" s="773">
        <f t="shared" si="3"/>
        <v>1004852</v>
      </c>
      <c r="E30" s="773">
        <f t="shared" si="4"/>
        <v>1004852</v>
      </c>
      <c r="F30" s="815">
        <f>F31+F32</f>
        <v>1004852</v>
      </c>
      <c r="G30" s="773"/>
      <c r="H30" s="773"/>
      <c r="I30" s="773"/>
      <c r="J30" s="773"/>
      <c r="K30" s="773"/>
      <c r="L30" s="773"/>
      <c r="M30" s="773"/>
      <c r="N30" s="773"/>
      <c r="O30" s="773"/>
      <c r="P30" s="773"/>
      <c r="Q30" s="773"/>
      <c r="R30" s="773"/>
      <c r="S30" s="773"/>
      <c r="T30" s="773"/>
      <c r="U30" s="773"/>
      <c r="V30" s="773"/>
      <c r="W30" s="640"/>
      <c r="X30" s="640"/>
    </row>
    <row r="31" s="808" customFormat="1" ht="27" customHeight="1" spans="1:24">
      <c r="A31" s="431" t="s">
        <v>257</v>
      </c>
      <c r="B31" s="431" t="s">
        <v>109</v>
      </c>
      <c r="C31" s="426" t="s">
        <v>166</v>
      </c>
      <c r="D31" s="773">
        <f t="shared" si="3"/>
        <v>669901</v>
      </c>
      <c r="E31" s="773">
        <f t="shared" si="4"/>
        <v>669901</v>
      </c>
      <c r="F31" s="815">
        <v>669901</v>
      </c>
      <c r="G31" s="773"/>
      <c r="H31" s="773"/>
      <c r="I31" s="773"/>
      <c r="J31" s="773"/>
      <c r="K31" s="773"/>
      <c r="L31" s="773"/>
      <c r="M31" s="773"/>
      <c r="N31" s="773"/>
      <c r="O31" s="773"/>
      <c r="P31" s="773"/>
      <c r="Q31" s="773"/>
      <c r="R31" s="773"/>
      <c r="S31" s="773"/>
      <c r="T31" s="773"/>
      <c r="U31" s="773"/>
      <c r="V31" s="773"/>
      <c r="W31" s="640"/>
      <c r="X31" s="640"/>
    </row>
    <row r="32" s="808" customFormat="1" ht="27" customHeight="1" spans="1:24">
      <c r="A32" s="431" t="s">
        <v>259</v>
      </c>
      <c r="B32" s="431" t="s">
        <v>109</v>
      </c>
      <c r="C32" s="426" t="s">
        <v>168</v>
      </c>
      <c r="D32" s="773">
        <f t="shared" si="3"/>
        <v>334951</v>
      </c>
      <c r="E32" s="773">
        <f t="shared" si="4"/>
        <v>334951</v>
      </c>
      <c r="F32" s="815">
        <v>334951</v>
      </c>
      <c r="G32" s="773"/>
      <c r="H32" s="773"/>
      <c r="I32" s="773"/>
      <c r="J32" s="773"/>
      <c r="K32" s="773"/>
      <c r="L32" s="773"/>
      <c r="M32" s="773"/>
      <c r="N32" s="773"/>
      <c r="O32" s="773"/>
      <c r="P32" s="773"/>
      <c r="Q32" s="773"/>
      <c r="R32" s="773"/>
      <c r="S32" s="773"/>
      <c r="T32" s="773"/>
      <c r="U32" s="773"/>
      <c r="V32" s="773"/>
      <c r="W32" s="640"/>
      <c r="X32" s="640"/>
    </row>
    <row r="33" s="808" customFormat="1" ht="27" customHeight="1" spans="1:24">
      <c r="A33" s="431" t="s">
        <v>261</v>
      </c>
      <c r="B33" s="431" t="s">
        <v>109</v>
      </c>
      <c r="C33" s="426" t="s">
        <v>169</v>
      </c>
      <c r="D33" s="773">
        <f t="shared" si="3"/>
        <v>71177</v>
      </c>
      <c r="E33" s="773">
        <f t="shared" si="4"/>
        <v>71177</v>
      </c>
      <c r="F33" s="815">
        <v>71177</v>
      </c>
      <c r="G33" s="773"/>
      <c r="H33" s="773"/>
      <c r="I33" s="773"/>
      <c r="J33" s="773"/>
      <c r="K33" s="773"/>
      <c r="L33" s="773"/>
      <c r="M33" s="773"/>
      <c r="N33" s="773"/>
      <c r="O33" s="773"/>
      <c r="P33" s="773"/>
      <c r="Q33" s="773"/>
      <c r="R33" s="773"/>
      <c r="S33" s="773"/>
      <c r="T33" s="773"/>
      <c r="U33" s="773"/>
      <c r="V33" s="773"/>
      <c r="W33" s="640"/>
      <c r="X33" s="640"/>
    </row>
    <row r="34" s="808" customFormat="1" ht="27" customHeight="1" spans="1:24">
      <c r="A34" s="431" t="s">
        <v>262</v>
      </c>
      <c r="B34" s="431" t="s">
        <v>109</v>
      </c>
      <c r="C34" s="426" t="s">
        <v>171</v>
      </c>
      <c r="D34" s="773">
        <f t="shared" si="3"/>
        <v>71177</v>
      </c>
      <c r="E34" s="773">
        <f t="shared" si="4"/>
        <v>71177</v>
      </c>
      <c r="F34" s="815">
        <v>71177</v>
      </c>
      <c r="G34" s="773"/>
      <c r="H34" s="773"/>
      <c r="I34" s="773"/>
      <c r="J34" s="773"/>
      <c r="K34" s="773"/>
      <c r="L34" s="773"/>
      <c r="M34" s="773"/>
      <c r="N34" s="773"/>
      <c r="O34" s="773"/>
      <c r="P34" s="773"/>
      <c r="Q34" s="773"/>
      <c r="R34" s="773"/>
      <c r="S34" s="773"/>
      <c r="T34" s="773"/>
      <c r="U34" s="773"/>
      <c r="V34" s="773"/>
      <c r="W34" s="640"/>
      <c r="X34" s="640"/>
    </row>
    <row r="35" s="808" customFormat="1" ht="27" customHeight="1" spans="1:24">
      <c r="A35" s="431" t="s">
        <v>275</v>
      </c>
      <c r="B35" s="431" t="s">
        <v>109</v>
      </c>
      <c r="C35" s="426" t="s">
        <v>173</v>
      </c>
      <c r="D35" s="773">
        <f t="shared" si="3"/>
        <v>314016</v>
      </c>
      <c r="E35" s="773">
        <f t="shared" si="4"/>
        <v>314016</v>
      </c>
      <c r="F35" s="815">
        <v>314016</v>
      </c>
      <c r="G35" s="773"/>
      <c r="H35" s="773"/>
      <c r="I35" s="773"/>
      <c r="J35" s="773"/>
      <c r="K35" s="773"/>
      <c r="L35" s="773"/>
      <c r="M35" s="773"/>
      <c r="N35" s="773"/>
      <c r="O35" s="773"/>
      <c r="P35" s="773"/>
      <c r="Q35" s="773"/>
      <c r="R35" s="773"/>
      <c r="S35" s="773"/>
      <c r="T35" s="773"/>
      <c r="U35" s="773"/>
      <c r="V35" s="773"/>
      <c r="W35" s="640"/>
      <c r="X35" s="640"/>
    </row>
    <row r="36" s="808" customFormat="1" ht="27" customHeight="1" spans="1:24">
      <c r="A36" s="431" t="s">
        <v>276</v>
      </c>
      <c r="B36" s="431" t="s">
        <v>109</v>
      </c>
      <c r="C36" s="426" t="s">
        <v>175</v>
      </c>
      <c r="D36" s="773">
        <f t="shared" si="3"/>
        <v>314016</v>
      </c>
      <c r="E36" s="773">
        <f t="shared" si="4"/>
        <v>314016</v>
      </c>
      <c r="F36" s="815">
        <v>314016</v>
      </c>
      <c r="G36" s="773"/>
      <c r="H36" s="773"/>
      <c r="I36" s="773"/>
      <c r="J36" s="773"/>
      <c r="K36" s="773"/>
      <c r="L36" s="773"/>
      <c r="M36" s="773"/>
      <c r="N36" s="773"/>
      <c r="O36" s="773"/>
      <c r="P36" s="773"/>
      <c r="Q36" s="773"/>
      <c r="R36" s="773"/>
      <c r="S36" s="773"/>
      <c r="T36" s="773"/>
      <c r="U36" s="773"/>
      <c r="V36" s="773"/>
      <c r="W36" s="640"/>
      <c r="X36" s="640"/>
    </row>
    <row r="37" s="808" customFormat="1" ht="27" customHeight="1" spans="1:24">
      <c r="A37" s="431" t="s">
        <v>277</v>
      </c>
      <c r="B37" s="431" t="s">
        <v>109</v>
      </c>
      <c r="C37" s="426" t="s">
        <v>176</v>
      </c>
      <c r="D37" s="773">
        <f t="shared" si="3"/>
        <v>314016</v>
      </c>
      <c r="E37" s="773">
        <f t="shared" si="4"/>
        <v>314016</v>
      </c>
      <c r="F37" s="815">
        <v>314016</v>
      </c>
      <c r="G37" s="773"/>
      <c r="H37" s="773"/>
      <c r="I37" s="773"/>
      <c r="J37" s="773"/>
      <c r="K37" s="773"/>
      <c r="L37" s="773"/>
      <c r="M37" s="773"/>
      <c r="N37" s="773"/>
      <c r="O37" s="773"/>
      <c r="P37" s="773"/>
      <c r="Q37" s="773"/>
      <c r="R37" s="773"/>
      <c r="S37" s="773"/>
      <c r="T37" s="773"/>
      <c r="U37" s="773"/>
      <c r="V37" s="773"/>
      <c r="W37" s="640"/>
      <c r="X37" s="640"/>
    </row>
    <row r="38" s="808" customFormat="1" ht="27" customHeight="1" spans="1:24">
      <c r="A38" s="431" t="s">
        <v>267</v>
      </c>
      <c r="B38" s="431" t="s">
        <v>109</v>
      </c>
      <c r="C38" s="711" t="s">
        <v>177</v>
      </c>
      <c r="D38" s="773">
        <f t="shared" si="3"/>
        <v>6053925</v>
      </c>
      <c r="E38" s="773">
        <f t="shared" si="4"/>
        <v>5747925</v>
      </c>
      <c r="F38" s="773">
        <f t="shared" ref="F38:V38" si="6">F39</f>
        <v>4525394</v>
      </c>
      <c r="G38" s="773">
        <f t="shared" si="6"/>
        <v>1206691</v>
      </c>
      <c r="H38" s="773">
        <f t="shared" si="6"/>
        <v>15840</v>
      </c>
      <c r="I38" s="773">
        <f t="shared" si="6"/>
        <v>306000</v>
      </c>
      <c r="J38" s="773">
        <f t="shared" si="6"/>
        <v>306000</v>
      </c>
      <c r="K38" s="773">
        <f t="shared" si="6"/>
        <v>0</v>
      </c>
      <c r="L38" s="773">
        <f t="shared" si="6"/>
        <v>0</v>
      </c>
      <c r="M38" s="773">
        <f t="shared" si="6"/>
        <v>0</v>
      </c>
      <c r="N38" s="773">
        <f t="shared" si="6"/>
        <v>0</v>
      </c>
      <c r="O38" s="773">
        <f t="shared" si="6"/>
        <v>0</v>
      </c>
      <c r="P38" s="773">
        <f t="shared" si="6"/>
        <v>0</v>
      </c>
      <c r="Q38" s="773">
        <f t="shared" si="6"/>
        <v>0</v>
      </c>
      <c r="R38" s="773">
        <f t="shared" si="6"/>
        <v>0</v>
      </c>
      <c r="S38" s="773">
        <f t="shared" si="6"/>
        <v>0</v>
      </c>
      <c r="T38" s="773">
        <f t="shared" si="6"/>
        <v>0</v>
      </c>
      <c r="U38" s="773">
        <f t="shared" si="6"/>
        <v>0</v>
      </c>
      <c r="V38" s="773">
        <f t="shared" si="6"/>
        <v>0</v>
      </c>
      <c r="W38" s="640"/>
      <c r="X38" s="640"/>
    </row>
    <row r="39" s="808" customFormat="1" ht="27" customHeight="1" spans="1:24">
      <c r="A39" s="422" t="s">
        <v>268</v>
      </c>
      <c r="B39" s="431" t="s">
        <v>109</v>
      </c>
      <c r="C39" s="711" t="s">
        <v>179</v>
      </c>
      <c r="D39" s="773">
        <f t="shared" si="3"/>
        <v>6053925</v>
      </c>
      <c r="E39" s="773">
        <f t="shared" si="4"/>
        <v>5747925</v>
      </c>
      <c r="F39" s="773">
        <f t="shared" ref="F39:V39" si="7">F40+F41+F42+F43</f>
        <v>4525394</v>
      </c>
      <c r="G39" s="773">
        <f t="shared" si="7"/>
        <v>1206691</v>
      </c>
      <c r="H39" s="773">
        <f t="shared" si="7"/>
        <v>15840</v>
      </c>
      <c r="I39" s="773">
        <f t="shared" si="7"/>
        <v>306000</v>
      </c>
      <c r="J39" s="773">
        <f t="shared" si="7"/>
        <v>306000</v>
      </c>
      <c r="K39" s="773">
        <f t="shared" si="7"/>
        <v>0</v>
      </c>
      <c r="L39" s="773">
        <f t="shared" si="7"/>
        <v>0</v>
      </c>
      <c r="M39" s="773">
        <f t="shared" si="7"/>
        <v>0</v>
      </c>
      <c r="N39" s="773">
        <f t="shared" si="7"/>
        <v>0</v>
      </c>
      <c r="O39" s="773">
        <f t="shared" si="7"/>
        <v>0</v>
      </c>
      <c r="P39" s="773">
        <f t="shared" si="7"/>
        <v>0</v>
      </c>
      <c r="Q39" s="773">
        <f t="shared" si="7"/>
        <v>0</v>
      </c>
      <c r="R39" s="773">
        <f t="shared" si="7"/>
        <v>0</v>
      </c>
      <c r="S39" s="773">
        <f t="shared" si="7"/>
        <v>0</v>
      </c>
      <c r="T39" s="773">
        <f t="shared" si="7"/>
        <v>0</v>
      </c>
      <c r="U39" s="773">
        <f t="shared" si="7"/>
        <v>0</v>
      </c>
      <c r="V39" s="773">
        <f t="shared" si="7"/>
        <v>0</v>
      </c>
      <c r="W39" s="640"/>
      <c r="X39" s="640"/>
    </row>
    <row r="40" s="808" customFormat="1" ht="27" customHeight="1" spans="1:24">
      <c r="A40" s="422" t="s">
        <v>269</v>
      </c>
      <c r="B40" s="431" t="s">
        <v>109</v>
      </c>
      <c r="C40" s="799" t="s">
        <v>181</v>
      </c>
      <c r="D40" s="773">
        <f t="shared" si="3"/>
        <v>5747925</v>
      </c>
      <c r="E40" s="773">
        <f t="shared" si="4"/>
        <v>5747925</v>
      </c>
      <c r="F40" s="773">
        <f>4525510-116</f>
        <v>4525394</v>
      </c>
      <c r="G40" s="773">
        <v>1206691</v>
      </c>
      <c r="H40" s="773">
        <v>15840</v>
      </c>
      <c r="I40" s="773">
        <v>0</v>
      </c>
      <c r="J40" s="773">
        <v>0</v>
      </c>
      <c r="K40" s="773">
        <v>0</v>
      </c>
      <c r="L40" s="773">
        <v>0</v>
      </c>
      <c r="M40" s="773">
        <v>0</v>
      </c>
      <c r="N40" s="773">
        <v>0</v>
      </c>
      <c r="O40" s="773">
        <v>0</v>
      </c>
      <c r="P40" s="773">
        <v>0</v>
      </c>
      <c r="Q40" s="773">
        <v>0</v>
      </c>
      <c r="R40" s="773">
        <v>0</v>
      </c>
      <c r="S40" s="773">
        <v>0</v>
      </c>
      <c r="T40" s="773">
        <v>0</v>
      </c>
      <c r="U40" s="773">
        <v>0</v>
      </c>
      <c r="V40" s="773">
        <v>0</v>
      </c>
      <c r="W40" s="640"/>
      <c r="X40" s="640"/>
    </row>
    <row r="41" s="808" customFormat="1" ht="27" customHeight="1" spans="1:24">
      <c r="A41" s="422" t="s">
        <v>270</v>
      </c>
      <c r="B41" s="431" t="s">
        <v>109</v>
      </c>
      <c r="C41" s="816" t="s">
        <v>183</v>
      </c>
      <c r="D41" s="773">
        <f t="shared" si="3"/>
        <v>50000</v>
      </c>
      <c r="E41" s="773">
        <f t="shared" si="4"/>
        <v>0</v>
      </c>
      <c r="F41" s="773">
        <v>0</v>
      </c>
      <c r="G41" s="773">
        <v>0</v>
      </c>
      <c r="H41" s="773">
        <v>0</v>
      </c>
      <c r="I41" s="773">
        <v>50000</v>
      </c>
      <c r="J41" s="773">
        <v>50000</v>
      </c>
      <c r="K41" s="773">
        <v>0</v>
      </c>
      <c r="L41" s="773">
        <v>0</v>
      </c>
      <c r="M41" s="773">
        <v>0</v>
      </c>
      <c r="N41" s="773">
        <v>0</v>
      </c>
      <c r="O41" s="773">
        <v>0</v>
      </c>
      <c r="P41" s="773">
        <v>0</v>
      </c>
      <c r="Q41" s="773">
        <v>0</v>
      </c>
      <c r="R41" s="773">
        <v>0</v>
      </c>
      <c r="S41" s="773">
        <v>0</v>
      </c>
      <c r="T41" s="773">
        <v>0</v>
      </c>
      <c r="U41" s="773">
        <v>0</v>
      </c>
      <c r="V41" s="773">
        <v>0</v>
      </c>
      <c r="W41" s="640"/>
      <c r="X41" s="640"/>
    </row>
    <row r="42" s="808" customFormat="1" ht="27" customHeight="1" spans="1:24">
      <c r="A42" s="422" t="s">
        <v>271</v>
      </c>
      <c r="B42" s="431" t="s">
        <v>109</v>
      </c>
      <c r="C42" s="816" t="s">
        <v>185</v>
      </c>
      <c r="D42" s="773">
        <f t="shared" si="3"/>
        <v>36000</v>
      </c>
      <c r="E42" s="773">
        <f t="shared" si="4"/>
        <v>0</v>
      </c>
      <c r="F42" s="773">
        <v>0</v>
      </c>
      <c r="G42" s="773">
        <v>0</v>
      </c>
      <c r="H42" s="773">
        <v>0</v>
      </c>
      <c r="I42" s="773">
        <v>36000</v>
      </c>
      <c r="J42" s="773">
        <v>36000</v>
      </c>
      <c r="K42" s="773">
        <v>0</v>
      </c>
      <c r="L42" s="773">
        <v>0</v>
      </c>
      <c r="M42" s="773">
        <v>0</v>
      </c>
      <c r="N42" s="773">
        <v>0</v>
      </c>
      <c r="O42" s="773">
        <v>0</v>
      </c>
      <c r="P42" s="773">
        <v>0</v>
      </c>
      <c r="Q42" s="773">
        <v>0</v>
      </c>
      <c r="R42" s="773">
        <v>0</v>
      </c>
      <c r="S42" s="773">
        <v>0</v>
      </c>
      <c r="T42" s="773">
        <v>0</v>
      </c>
      <c r="U42" s="773">
        <v>0</v>
      </c>
      <c r="V42" s="773">
        <v>0</v>
      </c>
      <c r="W42" s="640"/>
      <c r="X42" s="640"/>
    </row>
    <row r="43" s="808" customFormat="1" ht="27" customHeight="1" spans="1:24">
      <c r="A43" s="422" t="s">
        <v>278</v>
      </c>
      <c r="B43" s="431" t="s">
        <v>109</v>
      </c>
      <c r="C43" s="816" t="s">
        <v>187</v>
      </c>
      <c r="D43" s="773">
        <f t="shared" si="3"/>
        <v>220000</v>
      </c>
      <c r="E43" s="773">
        <f t="shared" si="4"/>
        <v>0</v>
      </c>
      <c r="F43" s="773"/>
      <c r="G43" s="773">
        <v>0</v>
      </c>
      <c r="H43" s="773">
        <v>0</v>
      </c>
      <c r="I43" s="773">
        <v>220000</v>
      </c>
      <c r="J43" s="773">
        <v>220000</v>
      </c>
      <c r="K43" s="773">
        <v>0</v>
      </c>
      <c r="L43" s="773">
        <v>0</v>
      </c>
      <c r="M43" s="773">
        <v>0</v>
      </c>
      <c r="N43" s="773">
        <v>0</v>
      </c>
      <c r="O43" s="773">
        <v>0</v>
      </c>
      <c r="P43" s="773"/>
      <c r="Q43" s="773"/>
      <c r="R43" s="773"/>
      <c r="S43" s="773"/>
      <c r="T43" s="773"/>
      <c r="U43" s="773"/>
      <c r="V43" s="773"/>
      <c r="W43" s="640"/>
      <c r="X43" s="640"/>
    </row>
    <row r="44" s="808" customFormat="1" ht="27" customHeight="1" spans="1:24">
      <c r="A44" s="431" t="s">
        <v>279</v>
      </c>
      <c r="B44" s="431" t="s">
        <v>109</v>
      </c>
      <c r="C44" s="426" t="s">
        <v>188</v>
      </c>
      <c r="D44" s="773">
        <f t="shared" si="3"/>
        <v>502426</v>
      </c>
      <c r="E44" s="773">
        <f t="shared" si="4"/>
        <v>502426</v>
      </c>
      <c r="F44" s="815">
        <v>502426</v>
      </c>
      <c r="G44" s="773"/>
      <c r="H44" s="773"/>
      <c r="I44" s="773"/>
      <c r="J44" s="773"/>
      <c r="K44" s="773"/>
      <c r="L44" s="773"/>
      <c r="M44" s="773"/>
      <c r="N44" s="773"/>
      <c r="O44" s="773"/>
      <c r="P44" s="773"/>
      <c r="Q44" s="773"/>
      <c r="R44" s="773"/>
      <c r="S44" s="773"/>
      <c r="T44" s="773"/>
      <c r="U44" s="773"/>
      <c r="V44" s="773"/>
      <c r="W44" s="640"/>
      <c r="X44" s="640"/>
    </row>
    <row r="45" s="808" customFormat="1" ht="27" customHeight="1" spans="1:24">
      <c r="A45" s="422" t="s">
        <v>280</v>
      </c>
      <c r="B45" s="431" t="s">
        <v>109</v>
      </c>
      <c r="C45" s="426" t="s">
        <v>189</v>
      </c>
      <c r="D45" s="773">
        <f t="shared" si="3"/>
        <v>502426</v>
      </c>
      <c r="E45" s="773">
        <f t="shared" si="4"/>
        <v>502426</v>
      </c>
      <c r="F45" s="815">
        <v>502426</v>
      </c>
      <c r="G45" s="773"/>
      <c r="H45" s="773"/>
      <c r="I45" s="773"/>
      <c r="J45" s="773"/>
      <c r="K45" s="773"/>
      <c r="L45" s="773"/>
      <c r="M45" s="773"/>
      <c r="N45" s="773"/>
      <c r="O45" s="773"/>
      <c r="P45" s="773"/>
      <c r="Q45" s="773"/>
      <c r="R45" s="773"/>
      <c r="S45" s="773"/>
      <c r="T45" s="773"/>
      <c r="U45" s="773"/>
      <c r="V45" s="773"/>
      <c r="W45" s="640"/>
      <c r="X45" s="640"/>
    </row>
    <row r="46" s="808" customFormat="1" ht="27" customHeight="1" spans="1:24">
      <c r="A46" s="422" t="s">
        <v>281</v>
      </c>
      <c r="B46" s="431" t="s">
        <v>109</v>
      </c>
      <c r="C46" s="426" t="s">
        <v>190</v>
      </c>
      <c r="D46" s="773">
        <f t="shared" si="3"/>
        <v>502426</v>
      </c>
      <c r="E46" s="773">
        <f t="shared" si="4"/>
        <v>502426</v>
      </c>
      <c r="F46" s="815">
        <v>502426</v>
      </c>
      <c r="G46" s="773"/>
      <c r="H46" s="773"/>
      <c r="I46" s="773"/>
      <c r="J46" s="773"/>
      <c r="K46" s="773"/>
      <c r="L46" s="773"/>
      <c r="M46" s="773"/>
      <c r="N46" s="773"/>
      <c r="O46" s="773"/>
      <c r="P46" s="773"/>
      <c r="Q46" s="773"/>
      <c r="R46" s="773"/>
      <c r="S46" s="773"/>
      <c r="T46" s="773"/>
      <c r="U46" s="773"/>
      <c r="V46" s="773"/>
      <c r="W46" s="640"/>
      <c r="X46" s="640"/>
    </row>
    <row r="47" s="809" customFormat="1" ht="27" customHeight="1" spans="1:24">
      <c r="A47" s="577"/>
      <c r="B47" s="429" t="s">
        <v>111</v>
      </c>
      <c r="C47" s="430" t="s">
        <v>112</v>
      </c>
      <c r="D47" s="775">
        <f t="shared" si="3"/>
        <v>273357</v>
      </c>
      <c r="E47" s="775">
        <f t="shared" si="4"/>
        <v>273357</v>
      </c>
      <c r="F47" s="775">
        <f>F48+F51+F54</f>
        <v>273357</v>
      </c>
      <c r="G47" s="775">
        <f t="shared" ref="G47:V47" si="8">G56</f>
        <v>0</v>
      </c>
      <c r="H47" s="775">
        <f t="shared" si="8"/>
        <v>0</v>
      </c>
      <c r="I47" s="775">
        <f t="shared" si="8"/>
        <v>0</v>
      </c>
      <c r="J47" s="775">
        <f t="shared" si="8"/>
        <v>0</v>
      </c>
      <c r="K47" s="775">
        <f t="shared" si="8"/>
        <v>0</v>
      </c>
      <c r="L47" s="775">
        <f t="shared" si="8"/>
        <v>0</v>
      </c>
      <c r="M47" s="775">
        <f t="shared" si="8"/>
        <v>0</v>
      </c>
      <c r="N47" s="775">
        <f t="shared" si="8"/>
        <v>0</v>
      </c>
      <c r="O47" s="775">
        <f t="shared" si="8"/>
        <v>0</v>
      </c>
      <c r="P47" s="775">
        <f t="shared" si="8"/>
        <v>0</v>
      </c>
      <c r="Q47" s="775">
        <f t="shared" si="8"/>
        <v>0</v>
      </c>
      <c r="R47" s="775">
        <f t="shared" si="8"/>
        <v>0</v>
      </c>
      <c r="S47" s="775">
        <f t="shared" si="8"/>
        <v>0</v>
      </c>
      <c r="T47" s="775">
        <f t="shared" si="8"/>
        <v>0</v>
      </c>
      <c r="U47" s="775">
        <f t="shared" si="8"/>
        <v>0</v>
      </c>
      <c r="V47" s="775">
        <f t="shared" si="8"/>
        <v>0</v>
      </c>
      <c r="W47" s="503"/>
      <c r="X47" s="503"/>
    </row>
    <row r="48" s="808" customFormat="1" ht="27" customHeight="1" spans="1:24">
      <c r="A48" s="431" t="s">
        <v>253</v>
      </c>
      <c r="B48" s="431" t="s">
        <v>111</v>
      </c>
      <c r="C48" s="426" t="s">
        <v>162</v>
      </c>
      <c r="D48" s="815">
        <f t="shared" ref="D48:D53" si="9">SUM(F48:O48)</f>
        <v>73094</v>
      </c>
      <c r="E48" s="815">
        <f t="shared" ref="E48:E53" si="10">F48+G48</f>
        <v>73094</v>
      </c>
      <c r="F48" s="815">
        <f t="shared" ref="F48:F52" si="11">F49</f>
        <v>73094</v>
      </c>
      <c r="G48" s="773"/>
      <c r="H48" s="773"/>
      <c r="I48" s="773"/>
      <c r="J48" s="773"/>
      <c r="K48" s="773"/>
      <c r="L48" s="773"/>
      <c r="M48" s="773"/>
      <c r="N48" s="773"/>
      <c r="O48" s="773"/>
      <c r="P48" s="773"/>
      <c r="Q48" s="773"/>
      <c r="R48" s="773"/>
      <c r="S48" s="773"/>
      <c r="T48" s="773"/>
      <c r="U48" s="773"/>
      <c r="V48" s="773"/>
      <c r="W48" s="640"/>
      <c r="X48" s="640"/>
    </row>
    <row r="49" s="808" customFormat="1" ht="27" customHeight="1" spans="1:24">
      <c r="A49" s="431" t="s">
        <v>255</v>
      </c>
      <c r="B49" s="431" t="s">
        <v>111</v>
      </c>
      <c r="C49" s="426" t="s">
        <v>164</v>
      </c>
      <c r="D49" s="815">
        <f t="shared" si="9"/>
        <v>73094</v>
      </c>
      <c r="E49" s="815">
        <f t="shared" si="10"/>
        <v>73094</v>
      </c>
      <c r="F49" s="815">
        <f t="shared" si="11"/>
        <v>73094</v>
      </c>
      <c r="G49" s="773"/>
      <c r="H49" s="773"/>
      <c r="I49" s="773"/>
      <c r="J49" s="773"/>
      <c r="K49" s="773"/>
      <c r="L49" s="773"/>
      <c r="M49" s="773"/>
      <c r="N49" s="773"/>
      <c r="O49" s="773"/>
      <c r="P49" s="773"/>
      <c r="Q49" s="773"/>
      <c r="R49" s="773"/>
      <c r="S49" s="773"/>
      <c r="T49" s="773"/>
      <c r="U49" s="773"/>
      <c r="V49" s="773"/>
      <c r="W49" s="640"/>
      <c r="X49" s="640"/>
    </row>
    <row r="50" s="808" customFormat="1" ht="27" customHeight="1" spans="1:24">
      <c r="A50" s="431" t="s">
        <v>257</v>
      </c>
      <c r="B50" s="431" t="s">
        <v>111</v>
      </c>
      <c r="C50" s="426" t="s">
        <v>166</v>
      </c>
      <c r="D50" s="815">
        <f t="shared" si="9"/>
        <v>73094</v>
      </c>
      <c r="E50" s="815">
        <f t="shared" si="10"/>
        <v>73094</v>
      </c>
      <c r="F50" s="815">
        <v>73094</v>
      </c>
      <c r="G50" s="773"/>
      <c r="H50" s="773"/>
      <c r="I50" s="773"/>
      <c r="J50" s="773"/>
      <c r="K50" s="773"/>
      <c r="L50" s="773"/>
      <c r="M50" s="773"/>
      <c r="N50" s="773"/>
      <c r="O50" s="773"/>
      <c r="P50" s="773"/>
      <c r="Q50" s="773"/>
      <c r="R50" s="773"/>
      <c r="S50" s="773"/>
      <c r="T50" s="773"/>
      <c r="U50" s="773"/>
      <c r="V50" s="773"/>
      <c r="W50" s="640"/>
      <c r="X50" s="640"/>
    </row>
    <row r="51" s="808" customFormat="1" ht="27" customHeight="1" spans="1:24">
      <c r="A51" s="431" t="s">
        <v>275</v>
      </c>
      <c r="B51" s="431" t="s">
        <v>111</v>
      </c>
      <c r="C51" s="426" t="s">
        <v>173</v>
      </c>
      <c r="D51" s="815">
        <f t="shared" si="9"/>
        <v>34263</v>
      </c>
      <c r="E51" s="815">
        <f t="shared" si="10"/>
        <v>34263</v>
      </c>
      <c r="F51" s="815">
        <f t="shared" si="11"/>
        <v>34263</v>
      </c>
      <c r="G51" s="773"/>
      <c r="H51" s="773"/>
      <c r="I51" s="773"/>
      <c r="J51" s="773"/>
      <c r="K51" s="773"/>
      <c r="L51" s="773"/>
      <c r="M51" s="773"/>
      <c r="N51" s="773"/>
      <c r="O51" s="773"/>
      <c r="P51" s="773"/>
      <c r="Q51" s="773"/>
      <c r="R51" s="773"/>
      <c r="S51" s="773"/>
      <c r="T51" s="773"/>
      <c r="U51" s="773"/>
      <c r="V51" s="773"/>
      <c r="W51" s="640"/>
      <c r="X51" s="640"/>
    </row>
    <row r="52" s="808" customFormat="1" ht="27" customHeight="1" spans="1:24">
      <c r="A52" s="431" t="s">
        <v>276</v>
      </c>
      <c r="B52" s="431" t="s">
        <v>111</v>
      </c>
      <c r="C52" s="426" t="s">
        <v>175</v>
      </c>
      <c r="D52" s="815">
        <f t="shared" si="9"/>
        <v>34263</v>
      </c>
      <c r="E52" s="815">
        <f t="shared" si="10"/>
        <v>34263</v>
      </c>
      <c r="F52" s="815">
        <f t="shared" si="11"/>
        <v>34263</v>
      </c>
      <c r="G52" s="773"/>
      <c r="H52" s="773"/>
      <c r="I52" s="773"/>
      <c r="J52" s="773"/>
      <c r="K52" s="773"/>
      <c r="L52" s="773"/>
      <c r="M52" s="773"/>
      <c r="N52" s="773"/>
      <c r="O52" s="773"/>
      <c r="P52" s="773"/>
      <c r="Q52" s="773"/>
      <c r="R52" s="773"/>
      <c r="S52" s="773"/>
      <c r="T52" s="773"/>
      <c r="U52" s="773"/>
      <c r="V52" s="773"/>
      <c r="W52" s="640"/>
      <c r="X52" s="640"/>
    </row>
    <row r="53" s="808" customFormat="1" ht="27" customHeight="1" spans="1:24">
      <c r="A53" s="431" t="s">
        <v>277</v>
      </c>
      <c r="B53" s="431" t="s">
        <v>111</v>
      </c>
      <c r="C53" s="426" t="s">
        <v>176</v>
      </c>
      <c r="D53" s="815">
        <f t="shared" si="9"/>
        <v>34263</v>
      </c>
      <c r="E53" s="815">
        <f t="shared" si="10"/>
        <v>34263</v>
      </c>
      <c r="F53" s="815">
        <v>34263</v>
      </c>
      <c r="G53" s="773"/>
      <c r="H53" s="773"/>
      <c r="I53" s="773"/>
      <c r="J53" s="773"/>
      <c r="K53" s="773"/>
      <c r="L53" s="773"/>
      <c r="M53" s="773"/>
      <c r="N53" s="773"/>
      <c r="O53" s="773"/>
      <c r="P53" s="773"/>
      <c r="Q53" s="773"/>
      <c r="R53" s="773"/>
      <c r="S53" s="773"/>
      <c r="T53" s="773"/>
      <c r="U53" s="773"/>
      <c r="V53" s="773"/>
      <c r="W53" s="640"/>
      <c r="X53" s="640"/>
    </row>
    <row r="54" s="808" customFormat="1" ht="27" customHeight="1" spans="1:24">
      <c r="A54" s="431" t="s">
        <v>267</v>
      </c>
      <c r="B54" s="431" t="s">
        <v>111</v>
      </c>
      <c r="C54" s="711" t="s">
        <v>177</v>
      </c>
      <c r="D54" s="773">
        <f t="shared" ref="D54:D56" si="12">E54+I54+S54+T54+U54+V54</f>
        <v>166000</v>
      </c>
      <c r="E54" s="773">
        <f t="shared" ref="E54:E56" si="13">SUM(F54:H54)</f>
        <v>166000</v>
      </c>
      <c r="F54" s="773">
        <f t="shared" ref="F54:M54" si="14">F55</f>
        <v>166000</v>
      </c>
      <c r="G54" s="773">
        <f t="shared" si="14"/>
        <v>0</v>
      </c>
      <c r="H54" s="773">
        <f t="shared" si="14"/>
        <v>0</v>
      </c>
      <c r="I54" s="773">
        <f t="shared" si="14"/>
        <v>0</v>
      </c>
      <c r="J54" s="773">
        <f t="shared" si="14"/>
        <v>0</v>
      </c>
      <c r="K54" s="773">
        <f t="shared" si="14"/>
        <v>0</v>
      </c>
      <c r="L54" s="773">
        <f t="shared" si="14"/>
        <v>0</v>
      </c>
      <c r="M54" s="773">
        <f t="shared" si="14"/>
        <v>0</v>
      </c>
      <c r="N54" s="773"/>
      <c r="O54" s="773"/>
      <c r="P54" s="773"/>
      <c r="Q54" s="773"/>
      <c r="R54" s="773"/>
      <c r="S54" s="773"/>
      <c r="T54" s="773"/>
      <c r="U54" s="773"/>
      <c r="V54" s="773"/>
      <c r="W54" s="640"/>
      <c r="X54" s="640"/>
    </row>
    <row r="55" s="808" customFormat="1" ht="27" customHeight="1" spans="1:24">
      <c r="A55" s="422" t="s">
        <v>268</v>
      </c>
      <c r="B55" s="431" t="s">
        <v>111</v>
      </c>
      <c r="C55" s="711" t="s">
        <v>179</v>
      </c>
      <c r="D55" s="773">
        <f t="shared" si="12"/>
        <v>166000</v>
      </c>
      <c r="E55" s="773">
        <f t="shared" si="13"/>
        <v>166000</v>
      </c>
      <c r="F55" s="773">
        <f t="shared" ref="F55:M55" si="15">F56</f>
        <v>166000</v>
      </c>
      <c r="G55" s="773">
        <f t="shared" si="15"/>
        <v>0</v>
      </c>
      <c r="H55" s="773">
        <f t="shared" si="15"/>
        <v>0</v>
      </c>
      <c r="I55" s="773">
        <f t="shared" si="15"/>
        <v>0</v>
      </c>
      <c r="J55" s="773">
        <f t="shared" si="15"/>
        <v>0</v>
      </c>
      <c r="K55" s="773">
        <f t="shared" si="15"/>
        <v>0</v>
      </c>
      <c r="L55" s="773">
        <f t="shared" si="15"/>
        <v>0</v>
      </c>
      <c r="M55" s="773">
        <f t="shared" si="15"/>
        <v>0</v>
      </c>
      <c r="N55" s="773"/>
      <c r="O55" s="773"/>
      <c r="P55" s="773"/>
      <c r="Q55" s="773"/>
      <c r="R55" s="773"/>
      <c r="S55" s="773"/>
      <c r="T55" s="773"/>
      <c r="U55" s="773"/>
      <c r="V55" s="773"/>
      <c r="W55" s="640"/>
      <c r="X55" s="640"/>
    </row>
    <row r="56" s="808" customFormat="1" ht="27" customHeight="1" spans="1:24">
      <c r="A56" s="422" t="s">
        <v>269</v>
      </c>
      <c r="B56" s="431" t="s">
        <v>111</v>
      </c>
      <c r="C56" s="799" t="s">
        <v>181</v>
      </c>
      <c r="D56" s="773">
        <f t="shared" si="12"/>
        <v>166000</v>
      </c>
      <c r="E56" s="773">
        <f t="shared" si="13"/>
        <v>166000</v>
      </c>
      <c r="F56" s="773">
        <v>166000</v>
      </c>
      <c r="G56" s="773">
        <v>0</v>
      </c>
      <c r="H56" s="773">
        <v>0</v>
      </c>
      <c r="I56" s="773">
        <v>0</v>
      </c>
      <c r="J56" s="773">
        <v>0</v>
      </c>
      <c r="K56" s="773">
        <v>0</v>
      </c>
      <c r="L56" s="773">
        <v>0</v>
      </c>
      <c r="M56" s="773">
        <v>0</v>
      </c>
      <c r="N56" s="773">
        <v>0</v>
      </c>
      <c r="O56" s="773">
        <v>0</v>
      </c>
      <c r="P56" s="773">
        <v>0</v>
      </c>
      <c r="Q56" s="773">
        <v>0</v>
      </c>
      <c r="R56" s="773">
        <v>0</v>
      </c>
      <c r="S56" s="773">
        <v>0</v>
      </c>
      <c r="T56" s="773">
        <v>0</v>
      </c>
      <c r="U56" s="773">
        <v>0</v>
      </c>
      <c r="V56" s="773">
        <v>0</v>
      </c>
      <c r="W56" s="640"/>
      <c r="X56" s="640"/>
    </row>
    <row r="57" s="810" customFormat="1" ht="27" customHeight="1" spans="1:24">
      <c r="A57" s="817"/>
      <c r="B57" s="818" t="s">
        <v>113</v>
      </c>
      <c r="C57" s="819" t="s">
        <v>282</v>
      </c>
      <c r="D57" s="775">
        <f t="shared" ref="D57:D73" si="16">E57+I57</f>
        <v>4478335</v>
      </c>
      <c r="E57" s="775">
        <f t="shared" ref="E54:E67" si="17">SUM(F57:H57)</f>
        <v>4298335</v>
      </c>
      <c r="F57" s="775">
        <f t="shared" ref="F57:J57" si="18">F58+F64+F67+F71</f>
        <v>3667665</v>
      </c>
      <c r="G57" s="775">
        <f t="shared" si="18"/>
        <v>607270</v>
      </c>
      <c r="H57" s="775">
        <f t="shared" si="18"/>
        <v>23400</v>
      </c>
      <c r="I57" s="775">
        <f t="shared" si="18"/>
        <v>180000</v>
      </c>
      <c r="J57" s="775">
        <f t="shared" si="18"/>
        <v>180000</v>
      </c>
      <c r="K57" s="775"/>
      <c r="L57" s="775"/>
      <c r="M57" s="775"/>
      <c r="N57" s="775"/>
      <c r="O57" s="775"/>
      <c r="P57" s="775"/>
      <c r="Q57" s="775"/>
      <c r="R57" s="775"/>
      <c r="S57" s="775"/>
      <c r="T57" s="775"/>
      <c r="U57" s="775"/>
      <c r="V57" s="775"/>
      <c r="W57" s="503"/>
      <c r="X57" s="503"/>
    </row>
    <row r="58" s="811" customFormat="1" ht="27" customHeight="1" spans="1:24">
      <c r="A58" s="613" t="s">
        <v>253</v>
      </c>
      <c r="B58" s="613" t="s">
        <v>113</v>
      </c>
      <c r="C58" s="820" t="s">
        <v>162</v>
      </c>
      <c r="D58" s="821">
        <f t="shared" si="16"/>
        <v>702930</v>
      </c>
      <c r="E58" s="821">
        <f t="shared" si="17"/>
        <v>702930</v>
      </c>
      <c r="F58" s="822">
        <f>F59+F62</f>
        <v>702930</v>
      </c>
      <c r="G58" s="821"/>
      <c r="H58" s="821"/>
      <c r="I58" s="821"/>
      <c r="J58" s="821"/>
      <c r="K58" s="821"/>
      <c r="L58" s="821"/>
      <c r="M58" s="821"/>
      <c r="N58" s="821"/>
      <c r="O58" s="821"/>
      <c r="P58" s="821"/>
      <c r="Q58" s="821"/>
      <c r="R58" s="821"/>
      <c r="S58" s="821"/>
      <c r="T58" s="821"/>
      <c r="U58" s="821"/>
      <c r="V58" s="821"/>
      <c r="W58" s="640"/>
      <c r="X58" s="640"/>
    </row>
    <row r="59" s="811" customFormat="1" ht="27" customHeight="1" spans="1:24">
      <c r="A59" s="613" t="s">
        <v>255</v>
      </c>
      <c r="B59" s="613" t="s">
        <v>113</v>
      </c>
      <c r="C59" s="820" t="s">
        <v>164</v>
      </c>
      <c r="D59" s="821">
        <f t="shared" si="16"/>
        <v>569079</v>
      </c>
      <c r="E59" s="821">
        <f t="shared" si="17"/>
        <v>569079</v>
      </c>
      <c r="F59" s="822">
        <f>F60+F61</f>
        <v>569079</v>
      </c>
      <c r="G59" s="821"/>
      <c r="H59" s="821"/>
      <c r="I59" s="821"/>
      <c r="J59" s="821"/>
      <c r="K59" s="821"/>
      <c r="L59" s="821"/>
      <c r="M59" s="821"/>
      <c r="N59" s="821"/>
      <c r="O59" s="821"/>
      <c r="P59" s="821"/>
      <c r="Q59" s="821"/>
      <c r="R59" s="821"/>
      <c r="S59" s="821"/>
      <c r="T59" s="821"/>
      <c r="U59" s="821"/>
      <c r="V59" s="821"/>
      <c r="W59" s="640"/>
      <c r="X59" s="640"/>
    </row>
    <row r="60" s="811" customFormat="1" ht="27" customHeight="1" spans="1:24">
      <c r="A60" s="613" t="s">
        <v>257</v>
      </c>
      <c r="B60" s="613" t="s">
        <v>113</v>
      </c>
      <c r="C60" s="820" t="s">
        <v>166</v>
      </c>
      <c r="D60" s="821">
        <f t="shared" si="16"/>
        <v>379386</v>
      </c>
      <c r="E60" s="821">
        <f t="shared" si="17"/>
        <v>379386</v>
      </c>
      <c r="F60" s="822">
        <v>379386</v>
      </c>
      <c r="G60" s="821"/>
      <c r="H60" s="821"/>
      <c r="I60" s="821"/>
      <c r="J60" s="821"/>
      <c r="K60" s="821"/>
      <c r="L60" s="821"/>
      <c r="M60" s="821"/>
      <c r="N60" s="821"/>
      <c r="O60" s="821"/>
      <c r="P60" s="821"/>
      <c r="Q60" s="821"/>
      <c r="R60" s="821"/>
      <c r="S60" s="821"/>
      <c r="T60" s="821"/>
      <c r="U60" s="821"/>
      <c r="V60" s="821"/>
      <c r="W60" s="640"/>
      <c r="X60" s="640"/>
    </row>
    <row r="61" s="811" customFormat="1" ht="27" customHeight="1" spans="1:24">
      <c r="A61" s="613" t="s">
        <v>259</v>
      </c>
      <c r="B61" s="613" t="s">
        <v>113</v>
      </c>
      <c r="C61" s="820" t="s">
        <v>168</v>
      </c>
      <c r="D61" s="821">
        <f t="shared" si="16"/>
        <v>189693</v>
      </c>
      <c r="E61" s="821">
        <f t="shared" si="17"/>
        <v>189693</v>
      </c>
      <c r="F61" s="822">
        <v>189693</v>
      </c>
      <c r="G61" s="821"/>
      <c r="H61" s="821"/>
      <c r="I61" s="821"/>
      <c r="J61" s="821"/>
      <c r="K61" s="821"/>
      <c r="L61" s="821"/>
      <c r="M61" s="821"/>
      <c r="N61" s="821"/>
      <c r="O61" s="821"/>
      <c r="P61" s="821"/>
      <c r="Q61" s="821"/>
      <c r="R61" s="821"/>
      <c r="S61" s="821"/>
      <c r="T61" s="821"/>
      <c r="U61" s="821"/>
      <c r="V61" s="821"/>
      <c r="W61" s="640"/>
      <c r="X61" s="640"/>
    </row>
    <row r="62" s="811" customFormat="1" ht="27" customHeight="1" spans="1:24">
      <c r="A62" s="613" t="s">
        <v>261</v>
      </c>
      <c r="B62" s="613" t="s">
        <v>113</v>
      </c>
      <c r="C62" s="820" t="s">
        <v>169</v>
      </c>
      <c r="D62" s="821">
        <f t="shared" si="16"/>
        <v>133851</v>
      </c>
      <c r="E62" s="821">
        <f t="shared" si="17"/>
        <v>133851</v>
      </c>
      <c r="F62" s="822">
        <f t="shared" ref="F62:F65" si="19">F63</f>
        <v>133851</v>
      </c>
      <c r="G62" s="821"/>
      <c r="H62" s="821"/>
      <c r="I62" s="821"/>
      <c r="J62" s="821"/>
      <c r="K62" s="821"/>
      <c r="L62" s="821"/>
      <c r="M62" s="821"/>
      <c r="N62" s="821"/>
      <c r="O62" s="821"/>
      <c r="P62" s="821"/>
      <c r="Q62" s="821"/>
      <c r="R62" s="821"/>
      <c r="S62" s="821"/>
      <c r="T62" s="821"/>
      <c r="U62" s="821"/>
      <c r="V62" s="821"/>
      <c r="W62" s="640"/>
      <c r="X62" s="640"/>
    </row>
    <row r="63" s="811" customFormat="1" ht="27" customHeight="1" spans="1:24">
      <c r="A63" s="613" t="s">
        <v>262</v>
      </c>
      <c r="B63" s="613" t="s">
        <v>113</v>
      </c>
      <c r="C63" s="820" t="s">
        <v>171</v>
      </c>
      <c r="D63" s="821">
        <f t="shared" si="16"/>
        <v>133851</v>
      </c>
      <c r="E63" s="821">
        <f t="shared" si="17"/>
        <v>133851</v>
      </c>
      <c r="F63" s="822">
        <v>133851</v>
      </c>
      <c r="G63" s="821"/>
      <c r="H63" s="821"/>
      <c r="I63" s="821"/>
      <c r="J63" s="821"/>
      <c r="K63" s="821"/>
      <c r="L63" s="821"/>
      <c r="M63" s="821"/>
      <c r="N63" s="821"/>
      <c r="O63" s="821"/>
      <c r="P63" s="821"/>
      <c r="Q63" s="821"/>
      <c r="R63" s="821"/>
      <c r="S63" s="821"/>
      <c r="T63" s="821"/>
      <c r="U63" s="821"/>
      <c r="V63" s="821"/>
      <c r="W63" s="640"/>
      <c r="X63" s="640"/>
    </row>
    <row r="64" s="811" customFormat="1" ht="27" customHeight="1" spans="1:24">
      <c r="A64" s="613" t="s">
        <v>275</v>
      </c>
      <c r="B64" s="613" t="s">
        <v>113</v>
      </c>
      <c r="C64" s="820" t="s">
        <v>173</v>
      </c>
      <c r="D64" s="821">
        <f t="shared" si="16"/>
        <v>177837</v>
      </c>
      <c r="E64" s="821">
        <f t="shared" si="17"/>
        <v>177837</v>
      </c>
      <c r="F64" s="822">
        <f t="shared" si="19"/>
        <v>177837</v>
      </c>
      <c r="G64" s="821"/>
      <c r="H64" s="821"/>
      <c r="I64" s="821"/>
      <c r="J64" s="821"/>
      <c r="K64" s="821"/>
      <c r="L64" s="821"/>
      <c r="M64" s="821"/>
      <c r="N64" s="821"/>
      <c r="O64" s="821"/>
      <c r="P64" s="821"/>
      <c r="Q64" s="821"/>
      <c r="R64" s="821"/>
      <c r="S64" s="821"/>
      <c r="T64" s="821"/>
      <c r="U64" s="821"/>
      <c r="V64" s="821"/>
      <c r="W64" s="640"/>
      <c r="X64" s="640"/>
    </row>
    <row r="65" s="811" customFormat="1" ht="27" customHeight="1" spans="1:24">
      <c r="A65" s="613" t="s">
        <v>276</v>
      </c>
      <c r="B65" s="613" t="s">
        <v>113</v>
      </c>
      <c r="C65" s="820" t="s">
        <v>175</v>
      </c>
      <c r="D65" s="821">
        <f t="shared" si="16"/>
        <v>177837</v>
      </c>
      <c r="E65" s="821">
        <f t="shared" si="17"/>
        <v>177837</v>
      </c>
      <c r="F65" s="822">
        <f t="shared" si="19"/>
        <v>177837</v>
      </c>
      <c r="G65" s="821"/>
      <c r="H65" s="821"/>
      <c r="I65" s="821"/>
      <c r="J65" s="821"/>
      <c r="K65" s="821"/>
      <c r="L65" s="821"/>
      <c r="M65" s="821"/>
      <c r="N65" s="821"/>
      <c r="O65" s="821"/>
      <c r="P65" s="821"/>
      <c r="Q65" s="821"/>
      <c r="R65" s="821"/>
      <c r="S65" s="821"/>
      <c r="T65" s="821"/>
      <c r="U65" s="821"/>
      <c r="V65" s="821"/>
      <c r="W65" s="640"/>
      <c r="X65" s="640"/>
    </row>
    <row r="66" s="811" customFormat="1" ht="27" customHeight="1" spans="1:24">
      <c r="A66" s="613" t="s">
        <v>277</v>
      </c>
      <c r="B66" s="613" t="s">
        <v>113</v>
      </c>
      <c r="C66" s="820" t="s">
        <v>176</v>
      </c>
      <c r="D66" s="821">
        <f t="shared" si="16"/>
        <v>177837</v>
      </c>
      <c r="E66" s="821">
        <f t="shared" si="17"/>
        <v>177837</v>
      </c>
      <c r="F66" s="822">
        <v>177837</v>
      </c>
      <c r="G66" s="821"/>
      <c r="H66" s="821"/>
      <c r="I66" s="821"/>
      <c r="J66" s="821"/>
      <c r="K66" s="821"/>
      <c r="L66" s="821"/>
      <c r="M66" s="821"/>
      <c r="N66" s="821"/>
      <c r="O66" s="821"/>
      <c r="P66" s="821"/>
      <c r="Q66" s="821"/>
      <c r="R66" s="821"/>
      <c r="S66" s="821"/>
      <c r="T66" s="821"/>
      <c r="U66" s="821"/>
      <c r="V66" s="821"/>
      <c r="W66" s="640"/>
      <c r="X66" s="640"/>
    </row>
    <row r="67" s="811" customFormat="1" ht="27" customHeight="1" spans="1:24">
      <c r="A67" s="710" t="s">
        <v>267</v>
      </c>
      <c r="B67" s="613" t="s">
        <v>113</v>
      </c>
      <c r="C67" s="820" t="s">
        <v>145</v>
      </c>
      <c r="D67" s="821">
        <f t="shared" si="16"/>
        <v>3313028</v>
      </c>
      <c r="E67" s="821">
        <f t="shared" si="17"/>
        <v>3133028</v>
      </c>
      <c r="F67" s="821">
        <f t="shared" ref="F67:H67" si="20">F68</f>
        <v>2502358</v>
      </c>
      <c r="G67" s="821">
        <f t="shared" si="20"/>
        <v>607270</v>
      </c>
      <c r="H67" s="821">
        <f t="shared" si="20"/>
        <v>23400</v>
      </c>
      <c r="I67" s="821">
        <f>SUM(J67:R67)</f>
        <v>180000</v>
      </c>
      <c r="J67" s="821">
        <f>J68</f>
        <v>180000</v>
      </c>
      <c r="K67" s="821"/>
      <c r="L67" s="821"/>
      <c r="M67" s="821"/>
      <c r="N67" s="821"/>
      <c r="O67" s="821"/>
      <c r="P67" s="821"/>
      <c r="Q67" s="821"/>
      <c r="R67" s="821"/>
      <c r="S67" s="821"/>
      <c r="T67" s="821"/>
      <c r="U67" s="821"/>
      <c r="V67" s="821"/>
      <c r="W67" s="640"/>
      <c r="X67" s="640"/>
    </row>
    <row r="68" s="811" customFormat="1" ht="27" customHeight="1" spans="1:24">
      <c r="A68" s="710" t="s">
        <v>268</v>
      </c>
      <c r="B68" s="613" t="s">
        <v>113</v>
      </c>
      <c r="C68" s="820" t="s">
        <v>147</v>
      </c>
      <c r="D68" s="821">
        <f t="shared" si="16"/>
        <v>3313028</v>
      </c>
      <c r="E68" s="821">
        <f t="shared" ref="E68:J68" si="21">E69+E70</f>
        <v>3133028</v>
      </c>
      <c r="F68" s="821">
        <f t="shared" si="21"/>
        <v>2502358</v>
      </c>
      <c r="G68" s="821">
        <f t="shared" si="21"/>
        <v>607270</v>
      </c>
      <c r="H68" s="821">
        <f t="shared" si="21"/>
        <v>23400</v>
      </c>
      <c r="I68" s="821">
        <f t="shared" si="21"/>
        <v>180000</v>
      </c>
      <c r="J68" s="821">
        <f t="shared" si="21"/>
        <v>180000</v>
      </c>
      <c r="K68" s="821"/>
      <c r="L68" s="821"/>
      <c r="M68" s="821"/>
      <c r="N68" s="821"/>
      <c r="O68" s="821"/>
      <c r="P68" s="821"/>
      <c r="Q68" s="821"/>
      <c r="R68" s="821"/>
      <c r="S68" s="821"/>
      <c r="T68" s="821"/>
      <c r="U68" s="821"/>
      <c r="V68" s="821"/>
      <c r="W68" s="640"/>
      <c r="X68" s="640"/>
    </row>
    <row r="69" s="811" customFormat="1" ht="27" customHeight="1" spans="1:24">
      <c r="A69" s="710" t="s">
        <v>269</v>
      </c>
      <c r="B69" s="613" t="s">
        <v>113</v>
      </c>
      <c r="C69" s="820" t="s">
        <v>149</v>
      </c>
      <c r="D69" s="821">
        <f t="shared" si="16"/>
        <v>3133028</v>
      </c>
      <c r="E69" s="821">
        <f t="shared" ref="E69:E73" si="22">SUM(F69:H69)</f>
        <v>3133028</v>
      </c>
      <c r="F69" s="821">
        <v>2502358</v>
      </c>
      <c r="G69" s="821">
        <v>607270</v>
      </c>
      <c r="H69" s="821">
        <v>23400</v>
      </c>
      <c r="I69" s="821"/>
      <c r="J69" s="821"/>
      <c r="K69" s="821"/>
      <c r="L69" s="821"/>
      <c r="M69" s="821"/>
      <c r="N69" s="821"/>
      <c r="O69" s="821"/>
      <c r="P69" s="821"/>
      <c r="Q69" s="821"/>
      <c r="R69" s="821"/>
      <c r="S69" s="821"/>
      <c r="T69" s="821"/>
      <c r="U69" s="821"/>
      <c r="V69" s="821"/>
      <c r="W69" s="640"/>
      <c r="X69" s="640"/>
    </row>
    <row r="70" s="811" customFormat="1" ht="27" customHeight="1" spans="1:24">
      <c r="A70" s="710" t="s">
        <v>283</v>
      </c>
      <c r="B70" s="613" t="s">
        <v>113</v>
      </c>
      <c r="C70" s="820" t="s">
        <v>192</v>
      </c>
      <c r="D70" s="821">
        <f t="shared" si="16"/>
        <v>180000</v>
      </c>
      <c r="E70" s="821"/>
      <c r="F70" s="821"/>
      <c r="G70" s="821"/>
      <c r="H70" s="821"/>
      <c r="I70" s="821">
        <f>SUM(J70:R70)</f>
        <v>180000</v>
      </c>
      <c r="J70" s="821">
        <v>180000</v>
      </c>
      <c r="K70" s="821"/>
      <c r="L70" s="821"/>
      <c r="M70" s="821"/>
      <c r="N70" s="821"/>
      <c r="O70" s="821"/>
      <c r="P70" s="821"/>
      <c r="Q70" s="821"/>
      <c r="R70" s="821"/>
      <c r="S70" s="821"/>
      <c r="T70" s="821"/>
      <c r="U70" s="821"/>
      <c r="V70" s="821"/>
      <c r="W70" s="640"/>
      <c r="X70" s="640"/>
    </row>
    <row r="71" s="811" customFormat="1" ht="27" customHeight="1" spans="1:24">
      <c r="A71" s="613" t="s">
        <v>279</v>
      </c>
      <c r="B71" s="613" t="s">
        <v>113</v>
      </c>
      <c r="C71" s="820" t="s">
        <v>188</v>
      </c>
      <c r="D71" s="821">
        <f t="shared" si="16"/>
        <v>284540</v>
      </c>
      <c r="E71" s="821">
        <f t="shared" si="22"/>
        <v>284540</v>
      </c>
      <c r="F71" s="822">
        <f>F72</f>
        <v>284540</v>
      </c>
      <c r="G71" s="821"/>
      <c r="H71" s="821"/>
      <c r="I71" s="821"/>
      <c r="J71" s="821"/>
      <c r="K71" s="821"/>
      <c r="L71" s="821"/>
      <c r="M71" s="821"/>
      <c r="N71" s="821"/>
      <c r="O71" s="821"/>
      <c r="P71" s="821"/>
      <c r="Q71" s="821"/>
      <c r="R71" s="821"/>
      <c r="S71" s="821"/>
      <c r="T71" s="821"/>
      <c r="U71" s="821"/>
      <c r="V71" s="821"/>
      <c r="W71" s="640"/>
      <c r="X71" s="640"/>
    </row>
    <row r="72" s="811" customFormat="1" ht="27" customHeight="1" spans="1:24">
      <c r="A72" s="710" t="s">
        <v>280</v>
      </c>
      <c r="B72" s="613" t="s">
        <v>113</v>
      </c>
      <c r="C72" s="820" t="s">
        <v>189</v>
      </c>
      <c r="D72" s="821">
        <f t="shared" si="16"/>
        <v>284540</v>
      </c>
      <c r="E72" s="821">
        <f t="shared" si="22"/>
        <v>284540</v>
      </c>
      <c r="F72" s="822">
        <f>F73</f>
        <v>284540</v>
      </c>
      <c r="G72" s="821"/>
      <c r="H72" s="821"/>
      <c r="I72" s="821"/>
      <c r="J72" s="821"/>
      <c r="K72" s="821"/>
      <c r="L72" s="821"/>
      <c r="M72" s="821"/>
      <c r="N72" s="821"/>
      <c r="O72" s="821"/>
      <c r="P72" s="821"/>
      <c r="Q72" s="821"/>
      <c r="R72" s="821"/>
      <c r="S72" s="821"/>
      <c r="T72" s="821"/>
      <c r="U72" s="821"/>
      <c r="V72" s="821"/>
      <c r="W72" s="640"/>
      <c r="X72" s="640"/>
    </row>
    <row r="73" s="811" customFormat="1" ht="27" customHeight="1" spans="1:24">
      <c r="A73" s="710" t="s">
        <v>281</v>
      </c>
      <c r="B73" s="613" t="s">
        <v>113</v>
      </c>
      <c r="C73" s="820" t="s">
        <v>190</v>
      </c>
      <c r="D73" s="821">
        <f t="shared" si="16"/>
        <v>284540</v>
      </c>
      <c r="E73" s="821">
        <f t="shared" si="22"/>
        <v>284540</v>
      </c>
      <c r="F73" s="822">
        <v>284540</v>
      </c>
      <c r="G73" s="821"/>
      <c r="H73" s="821"/>
      <c r="I73" s="821"/>
      <c r="J73" s="821"/>
      <c r="K73" s="821"/>
      <c r="L73" s="821"/>
      <c r="M73" s="821"/>
      <c r="N73" s="821"/>
      <c r="O73" s="821"/>
      <c r="P73" s="821"/>
      <c r="Q73" s="821"/>
      <c r="R73" s="821"/>
      <c r="S73" s="821"/>
      <c r="T73" s="821"/>
      <c r="U73" s="821"/>
      <c r="V73" s="821"/>
      <c r="W73" s="640"/>
      <c r="X73" s="640"/>
    </row>
    <row r="74" s="809" customFormat="1" ht="26" customHeight="1" spans="1:24">
      <c r="A74" s="445"/>
      <c r="B74" s="415" t="s">
        <v>115</v>
      </c>
      <c r="C74" s="380" t="s">
        <v>284</v>
      </c>
      <c r="D74" s="452">
        <v>5324687</v>
      </c>
      <c r="E74" s="452">
        <v>2024687</v>
      </c>
      <c r="F74" s="452">
        <v>1713655</v>
      </c>
      <c r="G74" s="486">
        <v>311032</v>
      </c>
      <c r="H74" s="452"/>
      <c r="I74" s="452">
        <v>3300000</v>
      </c>
      <c r="J74" s="452">
        <v>3300000</v>
      </c>
      <c r="K74" s="823"/>
      <c r="L74" s="823"/>
      <c r="M74" s="823"/>
      <c r="N74" s="823"/>
      <c r="O74" s="823"/>
      <c r="P74" s="823"/>
      <c r="Q74" s="823"/>
      <c r="R74" s="823"/>
      <c r="S74" s="826"/>
      <c r="T74" s="826"/>
      <c r="U74" s="826"/>
      <c r="V74" s="826"/>
      <c r="W74" s="739"/>
      <c r="X74" s="739"/>
    </row>
    <row r="75" s="808" customFormat="1" ht="26" customHeight="1" spans="1:24">
      <c r="A75" s="422" t="s">
        <v>253</v>
      </c>
      <c r="B75" s="422" t="s">
        <v>115</v>
      </c>
      <c r="C75" s="423" t="s">
        <v>128</v>
      </c>
      <c r="D75" s="448">
        <v>308884</v>
      </c>
      <c r="E75" s="448">
        <v>308884</v>
      </c>
      <c r="F75" s="448">
        <v>308884</v>
      </c>
      <c r="G75" s="448"/>
      <c r="H75" s="448"/>
      <c r="I75" s="448"/>
      <c r="J75" s="448"/>
      <c r="K75" s="824"/>
      <c r="L75" s="824"/>
      <c r="M75" s="824"/>
      <c r="N75" s="824"/>
      <c r="O75" s="824"/>
      <c r="P75" s="824"/>
      <c r="Q75" s="824"/>
      <c r="R75" s="824"/>
      <c r="S75" s="623"/>
      <c r="T75" s="623"/>
      <c r="U75" s="623"/>
      <c r="V75" s="623"/>
      <c r="W75" s="646"/>
      <c r="X75" s="646"/>
    </row>
    <row r="76" s="808" customFormat="1" ht="26" customHeight="1" spans="1:24">
      <c r="A76" s="422" t="s">
        <v>255</v>
      </c>
      <c r="B76" s="422" t="s">
        <v>115</v>
      </c>
      <c r="C76" s="423" t="s">
        <v>129</v>
      </c>
      <c r="D76" s="448">
        <v>264551</v>
      </c>
      <c r="E76" s="448">
        <v>264551</v>
      </c>
      <c r="F76" s="448">
        <v>264551</v>
      </c>
      <c r="G76" s="448"/>
      <c r="H76" s="448"/>
      <c r="I76" s="448"/>
      <c r="J76" s="448"/>
      <c r="K76" s="824"/>
      <c r="L76" s="824"/>
      <c r="M76" s="824"/>
      <c r="N76" s="824"/>
      <c r="O76" s="824"/>
      <c r="P76" s="824"/>
      <c r="Q76" s="824"/>
      <c r="R76" s="824"/>
      <c r="S76" s="623"/>
      <c r="T76" s="623"/>
      <c r="U76" s="623"/>
      <c r="V76" s="623"/>
      <c r="W76" s="646"/>
      <c r="X76" s="646"/>
    </row>
    <row r="77" s="808" customFormat="1" ht="26" customHeight="1" spans="1:24">
      <c r="A77" s="422" t="s">
        <v>257</v>
      </c>
      <c r="B77" s="422" t="s">
        <v>115</v>
      </c>
      <c r="C77" s="423" t="s">
        <v>131</v>
      </c>
      <c r="D77" s="448">
        <v>176367</v>
      </c>
      <c r="E77" s="448">
        <v>176367</v>
      </c>
      <c r="F77" s="448">
        <v>176367</v>
      </c>
      <c r="G77" s="448"/>
      <c r="H77" s="448"/>
      <c r="I77" s="448"/>
      <c r="J77" s="448"/>
      <c r="K77" s="824"/>
      <c r="L77" s="824"/>
      <c r="M77" s="824"/>
      <c r="N77" s="824"/>
      <c r="O77" s="824"/>
      <c r="P77" s="824"/>
      <c r="Q77" s="824"/>
      <c r="R77" s="824"/>
      <c r="S77" s="623"/>
      <c r="T77" s="623"/>
      <c r="U77" s="623"/>
      <c r="V77" s="623"/>
      <c r="W77" s="646"/>
      <c r="X77" s="646"/>
    </row>
    <row r="78" s="808" customFormat="1" ht="26" customHeight="1" spans="1:24">
      <c r="A78" s="422" t="s">
        <v>259</v>
      </c>
      <c r="B78" s="422" t="s">
        <v>115</v>
      </c>
      <c r="C78" s="423" t="s">
        <v>133</v>
      </c>
      <c r="D78" s="448">
        <v>88184</v>
      </c>
      <c r="E78" s="448">
        <v>88184</v>
      </c>
      <c r="F78" s="448">
        <v>88184</v>
      </c>
      <c r="G78" s="448"/>
      <c r="H78" s="448"/>
      <c r="I78" s="448"/>
      <c r="J78" s="448"/>
      <c r="K78" s="824"/>
      <c r="L78" s="824"/>
      <c r="M78" s="824"/>
      <c r="N78" s="824"/>
      <c r="O78" s="824"/>
      <c r="P78" s="824"/>
      <c r="Q78" s="824"/>
      <c r="R78" s="824"/>
      <c r="S78" s="623"/>
      <c r="T78" s="623"/>
      <c r="U78" s="623"/>
      <c r="V78" s="623"/>
      <c r="W78" s="646"/>
      <c r="X78" s="646"/>
    </row>
    <row r="79" s="808" customFormat="1" ht="26" customHeight="1" spans="1:22">
      <c r="A79" s="422" t="s">
        <v>261</v>
      </c>
      <c r="B79" s="422" t="s">
        <v>115</v>
      </c>
      <c r="C79" s="423" t="s">
        <v>135</v>
      </c>
      <c r="D79" s="432">
        <v>44333</v>
      </c>
      <c r="E79" s="432">
        <v>44333</v>
      </c>
      <c r="F79" s="432">
        <v>44333</v>
      </c>
      <c r="G79" s="432"/>
      <c r="H79" s="432"/>
      <c r="I79" s="432"/>
      <c r="J79" s="432"/>
      <c r="K79" s="825"/>
      <c r="L79" s="825"/>
      <c r="M79" s="825"/>
      <c r="N79" s="825"/>
      <c r="O79" s="825"/>
      <c r="P79" s="825"/>
      <c r="Q79" s="825"/>
      <c r="R79" s="825"/>
      <c r="S79" s="825"/>
      <c r="T79" s="825"/>
      <c r="U79" s="825"/>
      <c r="V79" s="825"/>
    </row>
    <row r="80" s="808" customFormat="1" ht="26" customHeight="1" spans="1:22">
      <c r="A80" s="422" t="s">
        <v>262</v>
      </c>
      <c r="B80" s="422" t="s">
        <v>115</v>
      </c>
      <c r="C80" s="423" t="s">
        <v>137</v>
      </c>
      <c r="D80" s="432">
        <v>44333</v>
      </c>
      <c r="E80" s="432">
        <v>44333</v>
      </c>
      <c r="F80" s="432">
        <v>44333</v>
      </c>
      <c r="G80" s="432"/>
      <c r="H80" s="432"/>
      <c r="I80" s="432"/>
      <c r="J80" s="432"/>
      <c r="K80" s="825"/>
      <c r="L80" s="825"/>
      <c r="M80" s="825"/>
      <c r="N80" s="825"/>
      <c r="O80" s="825"/>
      <c r="P80" s="825"/>
      <c r="Q80" s="825"/>
      <c r="R80" s="825"/>
      <c r="S80" s="825"/>
      <c r="T80" s="825"/>
      <c r="U80" s="825"/>
      <c r="V80" s="825"/>
    </row>
    <row r="81" s="808" customFormat="1" ht="26" customHeight="1" spans="1:22">
      <c r="A81" s="422" t="s">
        <v>275</v>
      </c>
      <c r="B81" s="422" t="s">
        <v>115</v>
      </c>
      <c r="C81" s="423" t="s">
        <v>139</v>
      </c>
      <c r="D81" s="432">
        <v>82672</v>
      </c>
      <c r="E81" s="432">
        <v>82672</v>
      </c>
      <c r="F81" s="432">
        <v>82672</v>
      </c>
      <c r="G81" s="432"/>
      <c r="H81" s="432"/>
      <c r="I81" s="432"/>
      <c r="J81" s="432"/>
      <c r="K81" s="825"/>
      <c r="L81" s="825"/>
      <c r="M81" s="825"/>
      <c r="N81" s="825"/>
      <c r="O81" s="825"/>
      <c r="P81" s="825"/>
      <c r="Q81" s="825"/>
      <c r="R81" s="825"/>
      <c r="S81" s="825"/>
      <c r="T81" s="825"/>
      <c r="U81" s="825"/>
      <c r="V81" s="825"/>
    </row>
    <row r="82" s="808" customFormat="1" ht="26" customHeight="1" spans="1:22">
      <c r="A82" s="422" t="s">
        <v>276</v>
      </c>
      <c r="B82" s="422" t="s">
        <v>115</v>
      </c>
      <c r="C82" s="423" t="s">
        <v>141</v>
      </c>
      <c r="D82" s="432">
        <v>82672</v>
      </c>
      <c r="E82" s="432">
        <v>82672</v>
      </c>
      <c r="F82" s="432">
        <v>82672</v>
      </c>
      <c r="G82" s="432"/>
      <c r="H82" s="432"/>
      <c r="I82" s="432"/>
      <c r="J82" s="432"/>
      <c r="K82" s="825"/>
      <c r="L82" s="825"/>
      <c r="M82" s="825"/>
      <c r="N82" s="825"/>
      <c r="O82" s="825"/>
      <c r="P82" s="825"/>
      <c r="Q82" s="825"/>
      <c r="R82" s="825"/>
      <c r="S82" s="825"/>
      <c r="T82" s="825"/>
      <c r="U82" s="825"/>
      <c r="V82" s="825"/>
    </row>
    <row r="83" s="808" customFormat="1" ht="26" customHeight="1" spans="1:22">
      <c r="A83" s="422" t="s">
        <v>285</v>
      </c>
      <c r="B83" s="422" t="s">
        <v>115</v>
      </c>
      <c r="C83" s="423" t="s">
        <v>194</v>
      </c>
      <c r="D83" s="432">
        <v>82672</v>
      </c>
      <c r="E83" s="432">
        <v>82672</v>
      </c>
      <c r="F83" s="432">
        <v>82672</v>
      </c>
      <c r="G83" s="432"/>
      <c r="H83" s="432"/>
      <c r="I83" s="432"/>
      <c r="J83" s="432"/>
      <c r="K83" s="825"/>
      <c r="L83" s="825"/>
      <c r="M83" s="825"/>
      <c r="N83" s="825"/>
      <c r="O83" s="825"/>
      <c r="P83" s="825"/>
      <c r="Q83" s="825"/>
      <c r="R83" s="825"/>
      <c r="S83" s="825"/>
      <c r="T83" s="825"/>
      <c r="U83" s="825"/>
      <c r="V83" s="825"/>
    </row>
    <row r="84" s="808" customFormat="1" ht="26" customHeight="1" spans="1:22">
      <c r="A84" s="422" t="s">
        <v>195</v>
      </c>
      <c r="B84" s="422" t="s">
        <v>115</v>
      </c>
      <c r="C84" s="423" t="s">
        <v>177</v>
      </c>
      <c r="D84" s="432">
        <v>4800855</v>
      </c>
      <c r="E84" s="432">
        <v>1500855</v>
      </c>
      <c r="F84" s="432">
        <v>1189823</v>
      </c>
      <c r="G84" s="432">
        <v>311032</v>
      </c>
      <c r="H84" s="432"/>
      <c r="I84" s="448">
        <v>3300000</v>
      </c>
      <c r="J84" s="448">
        <v>3300000</v>
      </c>
      <c r="K84" s="825"/>
      <c r="L84" s="825"/>
      <c r="M84" s="825"/>
      <c r="N84" s="825"/>
      <c r="O84" s="825"/>
      <c r="P84" s="825"/>
      <c r="Q84" s="825"/>
      <c r="R84" s="825"/>
      <c r="S84" s="825"/>
      <c r="T84" s="825"/>
      <c r="U84" s="825"/>
      <c r="V84" s="825"/>
    </row>
    <row r="85" s="808" customFormat="1" ht="26" customHeight="1" spans="1:22">
      <c r="A85" s="422" t="s">
        <v>196</v>
      </c>
      <c r="B85" s="422" t="s">
        <v>115</v>
      </c>
      <c r="C85" s="423" t="s">
        <v>179</v>
      </c>
      <c r="D85" s="432">
        <v>4700855</v>
      </c>
      <c r="E85" s="432">
        <v>1500855</v>
      </c>
      <c r="F85" s="432">
        <v>1189823</v>
      </c>
      <c r="G85" s="432">
        <v>311032</v>
      </c>
      <c r="H85" s="432"/>
      <c r="I85" s="432">
        <v>3200000</v>
      </c>
      <c r="J85" s="432">
        <v>3200000</v>
      </c>
      <c r="K85" s="825"/>
      <c r="L85" s="825"/>
      <c r="M85" s="825"/>
      <c r="N85" s="825"/>
      <c r="O85" s="825"/>
      <c r="P85" s="825"/>
      <c r="Q85" s="825"/>
      <c r="R85" s="825"/>
      <c r="S85" s="825"/>
      <c r="T85" s="825"/>
      <c r="U85" s="825"/>
      <c r="V85" s="825"/>
    </row>
    <row r="86" s="808" customFormat="1" ht="26" customHeight="1" spans="1:22">
      <c r="A86" s="422" t="s">
        <v>197</v>
      </c>
      <c r="B86" s="422" t="s">
        <v>115</v>
      </c>
      <c r="C86" s="423" t="s">
        <v>198</v>
      </c>
      <c r="D86" s="432">
        <v>1500855</v>
      </c>
      <c r="E86" s="432">
        <v>1500855</v>
      </c>
      <c r="F86" s="432">
        <v>1189823</v>
      </c>
      <c r="G86" s="432">
        <v>311032</v>
      </c>
      <c r="H86" s="432"/>
      <c r="I86" s="432"/>
      <c r="J86" s="432"/>
      <c r="K86" s="825"/>
      <c r="L86" s="825"/>
      <c r="M86" s="825"/>
      <c r="N86" s="825"/>
      <c r="O86" s="825"/>
      <c r="P86" s="825"/>
      <c r="Q86" s="825"/>
      <c r="R86" s="825"/>
      <c r="S86" s="825"/>
      <c r="T86" s="825"/>
      <c r="U86" s="825"/>
      <c r="V86" s="825"/>
    </row>
    <row r="87" s="808" customFormat="1" ht="26" customHeight="1" spans="1:22">
      <c r="A87" s="422" t="s">
        <v>199</v>
      </c>
      <c r="B87" s="422" t="s">
        <v>115</v>
      </c>
      <c r="C87" s="423" t="s">
        <v>200</v>
      </c>
      <c r="D87" s="432">
        <v>3200000</v>
      </c>
      <c r="E87" s="432"/>
      <c r="F87" s="432"/>
      <c r="G87" s="432"/>
      <c r="H87" s="432"/>
      <c r="I87" s="432">
        <v>3200000</v>
      </c>
      <c r="J87" s="432">
        <v>3200000</v>
      </c>
      <c r="K87" s="825"/>
      <c r="L87" s="825"/>
      <c r="M87" s="825"/>
      <c r="N87" s="825"/>
      <c r="O87" s="825"/>
      <c r="P87" s="825"/>
      <c r="Q87" s="825"/>
      <c r="R87" s="825"/>
      <c r="S87" s="825"/>
      <c r="T87" s="825"/>
      <c r="U87" s="825"/>
      <c r="V87" s="825"/>
    </row>
    <row r="88" s="808" customFormat="1" ht="26" customHeight="1" spans="1:22">
      <c r="A88" s="422" t="s">
        <v>201</v>
      </c>
      <c r="B88" s="422" t="s">
        <v>115</v>
      </c>
      <c r="C88" s="423" t="s">
        <v>202</v>
      </c>
      <c r="D88" s="432">
        <v>100000</v>
      </c>
      <c r="E88" s="432"/>
      <c r="F88" s="432"/>
      <c r="G88" s="432"/>
      <c r="H88" s="432"/>
      <c r="I88" s="432">
        <v>100000</v>
      </c>
      <c r="J88" s="432">
        <v>100000</v>
      </c>
      <c r="K88" s="825"/>
      <c r="L88" s="825"/>
      <c r="M88" s="825"/>
      <c r="N88" s="825"/>
      <c r="O88" s="825"/>
      <c r="P88" s="825"/>
      <c r="Q88" s="825"/>
      <c r="R88" s="825"/>
      <c r="S88" s="825"/>
      <c r="T88" s="825"/>
      <c r="U88" s="825"/>
      <c r="V88" s="825"/>
    </row>
    <row r="89" s="808" customFormat="1" ht="26" customHeight="1" spans="1:22">
      <c r="A89" s="422" t="s">
        <v>203</v>
      </c>
      <c r="B89" s="422" t="s">
        <v>115</v>
      </c>
      <c r="C89" s="423" t="s">
        <v>204</v>
      </c>
      <c r="D89" s="432">
        <v>100000</v>
      </c>
      <c r="E89" s="432"/>
      <c r="F89" s="432"/>
      <c r="G89" s="432"/>
      <c r="H89" s="432"/>
      <c r="I89" s="432">
        <v>100000</v>
      </c>
      <c r="J89" s="432">
        <v>100000</v>
      </c>
      <c r="K89" s="825"/>
      <c r="L89" s="825"/>
      <c r="M89" s="825"/>
      <c r="N89" s="825"/>
      <c r="O89" s="825"/>
      <c r="P89" s="825"/>
      <c r="Q89" s="825"/>
      <c r="R89" s="825"/>
      <c r="S89" s="825"/>
      <c r="T89" s="825"/>
      <c r="U89" s="825"/>
      <c r="V89" s="825"/>
    </row>
    <row r="90" s="808" customFormat="1" ht="26" customHeight="1" spans="1:22">
      <c r="A90" s="422" t="s">
        <v>156</v>
      </c>
      <c r="B90" s="422" t="s">
        <v>115</v>
      </c>
      <c r="C90" s="423" t="s">
        <v>157</v>
      </c>
      <c r="D90" s="432">
        <v>132276</v>
      </c>
      <c r="E90" s="432">
        <v>132276</v>
      </c>
      <c r="F90" s="432">
        <v>132276</v>
      </c>
      <c r="G90" s="432"/>
      <c r="H90" s="432"/>
      <c r="I90" s="432"/>
      <c r="J90" s="432"/>
      <c r="K90" s="825"/>
      <c r="L90" s="825"/>
      <c r="M90" s="825"/>
      <c r="N90" s="825"/>
      <c r="O90" s="825"/>
      <c r="P90" s="825"/>
      <c r="Q90" s="825"/>
      <c r="R90" s="825"/>
      <c r="S90" s="825"/>
      <c r="T90" s="825"/>
      <c r="U90" s="825"/>
      <c r="V90" s="825"/>
    </row>
    <row r="91" s="808" customFormat="1" ht="26" customHeight="1" spans="1:22">
      <c r="A91" s="422" t="s">
        <v>158</v>
      </c>
      <c r="B91" s="422" t="s">
        <v>115</v>
      </c>
      <c r="C91" s="423" t="s">
        <v>159</v>
      </c>
      <c r="D91" s="432">
        <v>132276</v>
      </c>
      <c r="E91" s="432">
        <v>132276</v>
      </c>
      <c r="F91" s="432">
        <v>132276</v>
      </c>
      <c r="G91" s="432"/>
      <c r="H91" s="432"/>
      <c r="I91" s="432"/>
      <c r="J91" s="432"/>
      <c r="K91" s="825"/>
      <c r="L91" s="825"/>
      <c r="M91" s="825"/>
      <c r="N91" s="825"/>
      <c r="O91" s="825"/>
      <c r="P91" s="825"/>
      <c r="Q91" s="825"/>
      <c r="R91" s="825"/>
      <c r="S91" s="825"/>
      <c r="T91" s="825"/>
      <c r="U91" s="825"/>
      <c r="V91" s="825"/>
    </row>
    <row r="92" s="808" customFormat="1" ht="26" customHeight="1" spans="1:22">
      <c r="A92" s="422" t="s">
        <v>160</v>
      </c>
      <c r="B92" s="422" t="s">
        <v>115</v>
      </c>
      <c r="C92" s="423" t="s">
        <v>161</v>
      </c>
      <c r="D92" s="432">
        <v>132276</v>
      </c>
      <c r="E92" s="432">
        <v>132276</v>
      </c>
      <c r="F92" s="432">
        <v>132276</v>
      </c>
      <c r="G92" s="432"/>
      <c r="H92" s="432"/>
      <c r="I92" s="432"/>
      <c r="J92" s="432"/>
      <c r="K92" s="825"/>
      <c r="L92" s="825"/>
      <c r="M92" s="825"/>
      <c r="N92" s="825"/>
      <c r="O92" s="825"/>
      <c r="P92" s="825"/>
      <c r="Q92" s="825"/>
      <c r="R92" s="825"/>
      <c r="S92" s="825"/>
      <c r="T92" s="825"/>
      <c r="U92" s="825"/>
      <c r="V92" s="825"/>
    </row>
    <row r="93" s="809" customFormat="1" ht="26" customHeight="1" spans="1:24">
      <c r="A93" s="451"/>
      <c r="B93" s="415" t="s">
        <v>117</v>
      </c>
      <c r="C93" s="380" t="s">
        <v>205</v>
      </c>
      <c r="D93" s="452">
        <v>1549296.44</v>
      </c>
      <c r="E93" s="452">
        <v>1499296.44</v>
      </c>
      <c r="F93" s="452">
        <v>1262549.44</v>
      </c>
      <c r="G93" s="486">
        <v>236747</v>
      </c>
      <c r="H93" s="452"/>
      <c r="I93" s="452">
        <v>50000</v>
      </c>
      <c r="J93" s="452"/>
      <c r="K93" s="452">
        <v>50000</v>
      </c>
      <c r="L93" s="823"/>
      <c r="M93" s="823"/>
      <c r="N93" s="823"/>
      <c r="O93" s="823"/>
      <c r="P93" s="823"/>
      <c r="Q93" s="823"/>
      <c r="R93" s="823"/>
      <c r="S93" s="826"/>
      <c r="T93" s="826"/>
      <c r="U93" s="826"/>
      <c r="V93" s="826"/>
      <c r="W93" s="739"/>
      <c r="X93" s="739"/>
    </row>
    <row r="94" s="808" customFormat="1" ht="26" customHeight="1" spans="1:24">
      <c r="A94" s="422" t="s">
        <v>127</v>
      </c>
      <c r="B94" s="422" t="s">
        <v>117</v>
      </c>
      <c r="C94" s="423" t="s">
        <v>128</v>
      </c>
      <c r="D94" s="432">
        <v>203328</v>
      </c>
      <c r="E94" s="432">
        <v>203328</v>
      </c>
      <c r="F94" s="432">
        <v>203328</v>
      </c>
      <c r="G94" s="448"/>
      <c r="H94" s="448"/>
      <c r="I94" s="448"/>
      <c r="J94" s="448"/>
      <c r="K94" s="448"/>
      <c r="L94" s="824"/>
      <c r="M94" s="824"/>
      <c r="N94" s="824"/>
      <c r="O94" s="824"/>
      <c r="P94" s="824"/>
      <c r="Q94" s="824"/>
      <c r="R94" s="824"/>
      <c r="S94" s="623"/>
      <c r="T94" s="623"/>
      <c r="U94" s="623"/>
      <c r="V94" s="623"/>
      <c r="W94" s="646"/>
      <c r="X94" s="646"/>
    </row>
    <row r="95" s="808" customFormat="1" ht="26" customHeight="1" spans="1:24">
      <c r="A95" s="422" t="s">
        <v>163</v>
      </c>
      <c r="B95" s="422" t="s">
        <v>117</v>
      </c>
      <c r="C95" s="423" t="s">
        <v>129</v>
      </c>
      <c r="D95" s="432">
        <v>195194.88</v>
      </c>
      <c r="E95" s="432">
        <v>195194.88</v>
      </c>
      <c r="F95" s="432">
        <v>195194.88</v>
      </c>
      <c r="G95" s="448"/>
      <c r="H95" s="448"/>
      <c r="I95" s="448"/>
      <c r="J95" s="448"/>
      <c r="K95" s="448"/>
      <c r="L95" s="824"/>
      <c r="M95" s="824"/>
      <c r="N95" s="824"/>
      <c r="O95" s="824"/>
      <c r="P95" s="824"/>
      <c r="Q95" s="824"/>
      <c r="R95" s="824"/>
      <c r="S95" s="623"/>
      <c r="T95" s="623"/>
      <c r="U95" s="623"/>
      <c r="V95" s="623"/>
      <c r="W95" s="646"/>
      <c r="X95" s="646"/>
    </row>
    <row r="96" s="808" customFormat="1" ht="26" customHeight="1" spans="1:24">
      <c r="A96" s="422" t="s">
        <v>165</v>
      </c>
      <c r="B96" s="422" t="s">
        <v>117</v>
      </c>
      <c r="C96" s="423" t="s">
        <v>131</v>
      </c>
      <c r="D96" s="432">
        <v>130129.92</v>
      </c>
      <c r="E96" s="432">
        <v>130129.92</v>
      </c>
      <c r="F96" s="432">
        <v>130129.92</v>
      </c>
      <c r="G96" s="448"/>
      <c r="H96" s="448"/>
      <c r="I96" s="448"/>
      <c r="J96" s="448"/>
      <c r="K96" s="448"/>
      <c r="L96" s="824"/>
      <c r="M96" s="824"/>
      <c r="N96" s="824"/>
      <c r="O96" s="824"/>
      <c r="P96" s="824"/>
      <c r="Q96" s="824"/>
      <c r="R96" s="824"/>
      <c r="S96" s="623"/>
      <c r="T96" s="623"/>
      <c r="U96" s="623"/>
      <c r="V96" s="623"/>
      <c r="W96" s="646"/>
      <c r="X96" s="646"/>
    </row>
    <row r="97" s="808" customFormat="1" ht="26" customHeight="1" spans="1:22">
      <c r="A97" s="422" t="s">
        <v>167</v>
      </c>
      <c r="B97" s="422" t="s">
        <v>117</v>
      </c>
      <c r="C97" s="423" t="s">
        <v>133</v>
      </c>
      <c r="D97" s="432">
        <v>65064.96</v>
      </c>
      <c r="E97" s="432">
        <v>65064.96</v>
      </c>
      <c r="F97" s="432">
        <v>65064.96</v>
      </c>
      <c r="G97" s="432"/>
      <c r="H97" s="432"/>
      <c r="I97" s="432"/>
      <c r="J97" s="432"/>
      <c r="K97" s="432"/>
      <c r="L97" s="825"/>
      <c r="M97" s="825"/>
      <c r="N97" s="825"/>
      <c r="O97" s="825"/>
      <c r="P97" s="825"/>
      <c r="Q97" s="825"/>
      <c r="R97" s="825"/>
      <c r="S97" s="825"/>
      <c r="T97" s="825"/>
      <c r="U97" s="825"/>
      <c r="V97" s="825"/>
    </row>
    <row r="98" s="808" customFormat="1" ht="26" customHeight="1" spans="1:22">
      <c r="A98" s="422" t="s">
        <v>134</v>
      </c>
      <c r="B98" s="422" t="s">
        <v>117</v>
      </c>
      <c r="C98" s="423" t="s">
        <v>135</v>
      </c>
      <c r="D98" s="432">
        <v>8133.12</v>
      </c>
      <c r="E98" s="432">
        <v>8133.12</v>
      </c>
      <c r="F98" s="432">
        <v>8133.12</v>
      </c>
      <c r="G98" s="432"/>
      <c r="H98" s="432"/>
      <c r="I98" s="432"/>
      <c r="J98" s="432"/>
      <c r="K98" s="432"/>
      <c r="L98" s="825"/>
      <c r="M98" s="825"/>
      <c r="N98" s="825"/>
      <c r="O98" s="825"/>
      <c r="P98" s="825"/>
      <c r="Q98" s="825"/>
      <c r="R98" s="825"/>
      <c r="S98" s="825"/>
      <c r="T98" s="825"/>
      <c r="U98" s="825"/>
      <c r="V98" s="825"/>
    </row>
    <row r="99" s="808" customFormat="1" ht="26" customHeight="1" spans="1:22">
      <c r="A99" s="422" t="s">
        <v>170</v>
      </c>
      <c r="B99" s="422" t="s">
        <v>117</v>
      </c>
      <c r="C99" s="423" t="s">
        <v>137</v>
      </c>
      <c r="D99" s="432">
        <v>8133.12</v>
      </c>
      <c r="E99" s="432">
        <v>8133.12</v>
      </c>
      <c r="F99" s="432">
        <v>8133.12</v>
      </c>
      <c r="G99" s="432"/>
      <c r="H99" s="432"/>
      <c r="I99" s="432"/>
      <c r="J99" s="432"/>
      <c r="K99" s="432"/>
      <c r="L99" s="825"/>
      <c r="M99" s="825"/>
      <c r="N99" s="825"/>
      <c r="O99" s="825"/>
      <c r="P99" s="825"/>
      <c r="Q99" s="825"/>
      <c r="R99" s="825"/>
      <c r="S99" s="825"/>
      <c r="T99" s="825"/>
      <c r="U99" s="825"/>
      <c r="V99" s="825"/>
    </row>
    <row r="100" s="808" customFormat="1" ht="26" customHeight="1" spans="1:22">
      <c r="A100" s="422" t="s">
        <v>172</v>
      </c>
      <c r="B100" s="422" t="s">
        <v>117</v>
      </c>
      <c r="C100" s="423" t="s">
        <v>139</v>
      </c>
      <c r="D100" s="432">
        <v>60998.4</v>
      </c>
      <c r="E100" s="432">
        <v>60998.4</v>
      </c>
      <c r="F100" s="432">
        <v>60998.4</v>
      </c>
      <c r="G100" s="432"/>
      <c r="H100" s="432"/>
      <c r="I100" s="432"/>
      <c r="J100" s="432"/>
      <c r="K100" s="432"/>
      <c r="L100" s="825"/>
      <c r="M100" s="825"/>
      <c r="N100" s="825"/>
      <c r="O100" s="825"/>
      <c r="P100" s="825"/>
      <c r="Q100" s="825"/>
      <c r="R100" s="825"/>
      <c r="S100" s="825"/>
      <c r="T100" s="825"/>
      <c r="U100" s="825"/>
      <c r="V100" s="825"/>
    </row>
    <row r="101" s="808" customFormat="1" ht="26" customHeight="1" spans="1:22">
      <c r="A101" s="422" t="s">
        <v>174</v>
      </c>
      <c r="B101" s="422" t="s">
        <v>117</v>
      </c>
      <c r="C101" s="423" t="s">
        <v>141</v>
      </c>
      <c r="D101" s="432">
        <v>60998.4</v>
      </c>
      <c r="E101" s="432">
        <v>60998.4</v>
      </c>
      <c r="F101" s="432">
        <v>60998.4</v>
      </c>
      <c r="G101" s="432"/>
      <c r="H101" s="432"/>
      <c r="I101" s="432"/>
      <c r="J101" s="432"/>
      <c r="K101" s="432"/>
      <c r="L101" s="825"/>
      <c r="M101" s="825"/>
      <c r="N101" s="825"/>
      <c r="O101" s="825"/>
      <c r="P101" s="825"/>
      <c r="Q101" s="825"/>
      <c r="R101" s="825"/>
      <c r="S101" s="825"/>
      <c r="T101" s="825"/>
      <c r="U101" s="825"/>
      <c r="V101" s="825"/>
    </row>
    <row r="102" s="808" customFormat="1" ht="26" customHeight="1" spans="1:22">
      <c r="A102" s="422" t="s">
        <v>142</v>
      </c>
      <c r="B102" s="422" t="s">
        <v>117</v>
      </c>
      <c r="C102" s="423" t="s">
        <v>143</v>
      </c>
      <c r="D102" s="432">
        <v>60998.4</v>
      </c>
      <c r="E102" s="432">
        <v>60998.4</v>
      </c>
      <c r="F102" s="432">
        <v>60998.4</v>
      </c>
      <c r="G102" s="432"/>
      <c r="H102" s="432"/>
      <c r="I102" s="432"/>
      <c r="J102" s="432"/>
      <c r="K102" s="432"/>
      <c r="L102" s="825"/>
      <c r="M102" s="825"/>
      <c r="N102" s="825"/>
      <c r="O102" s="825"/>
      <c r="P102" s="825"/>
      <c r="Q102" s="825"/>
      <c r="R102" s="825"/>
      <c r="S102" s="825"/>
      <c r="T102" s="825"/>
      <c r="U102" s="825"/>
      <c r="V102" s="825"/>
    </row>
    <row r="103" s="808" customFormat="1" ht="26" customHeight="1" spans="1:22">
      <c r="A103" s="422" t="s">
        <v>144</v>
      </c>
      <c r="B103" s="422" t="s">
        <v>117</v>
      </c>
      <c r="C103" s="423" t="s">
        <v>145</v>
      </c>
      <c r="D103" s="432">
        <v>1187372.6</v>
      </c>
      <c r="E103" s="432">
        <v>1137372.6</v>
      </c>
      <c r="F103" s="432">
        <v>900625.6</v>
      </c>
      <c r="G103" s="432">
        <v>236747</v>
      </c>
      <c r="H103" s="432"/>
      <c r="I103" s="448">
        <v>50000</v>
      </c>
      <c r="J103" s="432"/>
      <c r="K103" s="448">
        <v>50000</v>
      </c>
      <c r="L103" s="825"/>
      <c r="M103" s="825"/>
      <c r="N103" s="825"/>
      <c r="O103" s="825"/>
      <c r="P103" s="825"/>
      <c r="Q103" s="825"/>
      <c r="R103" s="825"/>
      <c r="S103" s="825"/>
      <c r="T103" s="825"/>
      <c r="U103" s="825"/>
      <c r="V103" s="825"/>
    </row>
    <row r="104" s="808" customFormat="1" ht="26" customHeight="1" spans="1:22">
      <c r="A104" s="422" t="s">
        <v>178</v>
      </c>
      <c r="B104" s="422" t="s">
        <v>117</v>
      </c>
      <c r="C104" s="423" t="s">
        <v>147</v>
      </c>
      <c r="D104" s="432">
        <v>1187372.6</v>
      </c>
      <c r="E104" s="432">
        <v>1137372.6</v>
      </c>
      <c r="F104" s="432">
        <v>900625.6</v>
      </c>
      <c r="G104" s="432">
        <v>236747</v>
      </c>
      <c r="H104" s="432"/>
      <c r="I104" s="448">
        <v>50000</v>
      </c>
      <c r="J104" s="432"/>
      <c r="K104" s="448">
        <v>50000</v>
      </c>
      <c r="L104" s="825"/>
      <c r="M104" s="825"/>
      <c r="N104" s="825"/>
      <c r="O104" s="825"/>
      <c r="P104" s="825"/>
      <c r="Q104" s="825"/>
      <c r="R104" s="825"/>
      <c r="S104" s="825"/>
      <c r="T104" s="825"/>
      <c r="U104" s="825"/>
      <c r="V104" s="825"/>
    </row>
    <row r="105" s="808" customFormat="1" ht="26" customHeight="1" spans="1:22">
      <c r="A105" s="422" t="s">
        <v>180</v>
      </c>
      <c r="B105" s="422" t="s">
        <v>117</v>
      </c>
      <c r="C105" s="423" t="s">
        <v>149</v>
      </c>
      <c r="D105" s="432">
        <v>1137372.6</v>
      </c>
      <c r="E105" s="432">
        <v>1137372.6</v>
      </c>
      <c r="F105" s="432">
        <v>900625.6</v>
      </c>
      <c r="G105" s="432">
        <v>236747</v>
      </c>
      <c r="H105" s="432"/>
      <c r="I105" s="432"/>
      <c r="J105" s="432"/>
      <c r="K105" s="432"/>
      <c r="L105" s="825"/>
      <c r="M105" s="825"/>
      <c r="N105" s="825"/>
      <c r="O105" s="825"/>
      <c r="P105" s="825"/>
      <c r="Q105" s="825"/>
      <c r="R105" s="825"/>
      <c r="S105" s="825"/>
      <c r="T105" s="825"/>
      <c r="U105" s="825"/>
      <c r="V105" s="825"/>
    </row>
    <row r="106" s="808" customFormat="1" ht="26" customHeight="1" spans="1:22">
      <c r="A106" s="422" t="s">
        <v>191</v>
      </c>
      <c r="B106" s="422" t="s">
        <v>117</v>
      </c>
      <c r="C106" s="423" t="s">
        <v>192</v>
      </c>
      <c r="D106" s="432">
        <v>50000</v>
      </c>
      <c r="E106" s="432"/>
      <c r="F106" s="432"/>
      <c r="G106" s="432"/>
      <c r="H106" s="432"/>
      <c r="I106" s="448">
        <v>50000</v>
      </c>
      <c r="J106" s="432"/>
      <c r="K106" s="448">
        <v>50000</v>
      </c>
      <c r="L106" s="825"/>
      <c r="M106" s="825"/>
      <c r="N106" s="825"/>
      <c r="O106" s="825"/>
      <c r="P106" s="825"/>
      <c r="Q106" s="825"/>
      <c r="R106" s="825"/>
      <c r="S106" s="825"/>
      <c r="T106" s="825"/>
      <c r="U106" s="825"/>
      <c r="V106" s="825"/>
    </row>
    <row r="107" s="808" customFormat="1" ht="26" customHeight="1" spans="1:22">
      <c r="A107" s="422" t="s">
        <v>156</v>
      </c>
      <c r="B107" s="422" t="s">
        <v>117</v>
      </c>
      <c r="C107" s="423" t="s">
        <v>157</v>
      </c>
      <c r="D107" s="432">
        <v>97597.44</v>
      </c>
      <c r="E107" s="432">
        <v>97597.44</v>
      </c>
      <c r="F107" s="432">
        <v>97597.44</v>
      </c>
      <c r="G107" s="432"/>
      <c r="H107" s="432"/>
      <c r="I107" s="432"/>
      <c r="J107" s="432"/>
      <c r="K107" s="432"/>
      <c r="L107" s="825"/>
      <c r="M107" s="825"/>
      <c r="N107" s="825"/>
      <c r="O107" s="825"/>
      <c r="P107" s="825"/>
      <c r="Q107" s="825"/>
      <c r="R107" s="825"/>
      <c r="S107" s="825"/>
      <c r="T107" s="825"/>
      <c r="U107" s="825"/>
      <c r="V107" s="825"/>
    </row>
    <row r="108" s="808" customFormat="1" ht="26" customHeight="1" spans="1:22">
      <c r="A108" s="422" t="s">
        <v>158</v>
      </c>
      <c r="B108" s="422" t="s">
        <v>117</v>
      </c>
      <c r="C108" s="423" t="s">
        <v>159</v>
      </c>
      <c r="D108" s="432">
        <v>97597.44</v>
      </c>
      <c r="E108" s="432">
        <v>97597.44</v>
      </c>
      <c r="F108" s="432">
        <v>97597.44</v>
      </c>
      <c r="G108" s="432"/>
      <c r="H108" s="432"/>
      <c r="I108" s="432"/>
      <c r="J108" s="432"/>
      <c r="K108" s="432"/>
      <c r="L108" s="825"/>
      <c r="M108" s="825"/>
      <c r="N108" s="825"/>
      <c r="O108" s="825"/>
      <c r="P108" s="825"/>
      <c r="Q108" s="825"/>
      <c r="R108" s="825"/>
      <c r="S108" s="825"/>
      <c r="T108" s="825"/>
      <c r="U108" s="825"/>
      <c r="V108" s="825"/>
    </row>
    <row r="109" s="808" customFormat="1" ht="26" customHeight="1" spans="1:22">
      <c r="A109" s="422" t="s">
        <v>160</v>
      </c>
      <c r="B109" s="422" t="s">
        <v>117</v>
      </c>
      <c r="C109" s="423" t="s">
        <v>161</v>
      </c>
      <c r="D109" s="432">
        <v>97597.44</v>
      </c>
      <c r="E109" s="432">
        <v>97597.44</v>
      </c>
      <c r="F109" s="432">
        <v>97597.44</v>
      </c>
      <c r="G109" s="432"/>
      <c r="H109" s="432"/>
      <c r="I109" s="432"/>
      <c r="J109" s="432"/>
      <c r="K109" s="432"/>
      <c r="L109" s="825"/>
      <c r="M109" s="825"/>
      <c r="N109" s="825"/>
      <c r="O109" s="825"/>
      <c r="P109" s="825"/>
      <c r="Q109" s="825"/>
      <c r="R109" s="825"/>
      <c r="S109" s="825"/>
      <c r="T109" s="825"/>
      <c r="U109" s="825"/>
      <c r="V109" s="825"/>
    </row>
    <row r="110" s="809" customFormat="1" ht="26" customHeight="1" spans="1:24">
      <c r="A110" s="451"/>
      <c r="B110" s="415" t="s">
        <v>119</v>
      </c>
      <c r="C110" s="380" t="s">
        <v>286</v>
      </c>
      <c r="D110" s="486">
        <f>D111+D114+D120+D123</f>
        <v>524632</v>
      </c>
      <c r="E110" s="486">
        <v>524632</v>
      </c>
      <c r="F110" s="486">
        <v>474946</v>
      </c>
      <c r="G110" s="486">
        <v>49686</v>
      </c>
      <c r="H110" s="432"/>
      <c r="I110" s="823"/>
      <c r="J110" s="823"/>
      <c r="K110" s="823"/>
      <c r="L110" s="823"/>
      <c r="M110" s="823"/>
      <c r="N110" s="823"/>
      <c r="O110" s="823"/>
      <c r="P110" s="823"/>
      <c r="Q110" s="823"/>
      <c r="R110" s="823"/>
      <c r="S110" s="826"/>
      <c r="T110" s="826"/>
      <c r="U110" s="826"/>
      <c r="V110" s="826"/>
      <c r="W110" s="739"/>
      <c r="X110" s="739"/>
    </row>
    <row r="111" s="808" customFormat="1" ht="26" customHeight="1" spans="1:24">
      <c r="A111" s="422" t="s">
        <v>144</v>
      </c>
      <c r="B111" s="415" t="s">
        <v>119</v>
      </c>
      <c r="C111" s="423" t="s">
        <v>145</v>
      </c>
      <c r="D111" s="432">
        <v>376908</v>
      </c>
      <c r="E111" s="432">
        <v>376908</v>
      </c>
      <c r="F111" s="432">
        <v>327222</v>
      </c>
      <c r="G111" s="432">
        <v>49686</v>
      </c>
      <c r="H111" s="432"/>
      <c r="I111" s="824"/>
      <c r="J111" s="824"/>
      <c r="K111" s="824"/>
      <c r="L111" s="824"/>
      <c r="M111" s="824"/>
      <c r="N111" s="824"/>
      <c r="O111" s="824"/>
      <c r="P111" s="824"/>
      <c r="Q111" s="824"/>
      <c r="R111" s="824"/>
      <c r="S111" s="623"/>
      <c r="T111" s="623"/>
      <c r="U111" s="623"/>
      <c r="V111" s="623"/>
      <c r="W111" s="646"/>
      <c r="X111" s="646"/>
    </row>
    <row r="112" s="808" customFormat="1" ht="26" customHeight="1" spans="1:24">
      <c r="A112" s="422" t="s">
        <v>178</v>
      </c>
      <c r="B112" s="415" t="s">
        <v>119</v>
      </c>
      <c r="C112" s="423" t="s">
        <v>147</v>
      </c>
      <c r="D112" s="432">
        <v>376908</v>
      </c>
      <c r="E112" s="432">
        <v>376908</v>
      </c>
      <c r="F112" s="432">
        <v>327222</v>
      </c>
      <c r="G112" s="432">
        <v>49686</v>
      </c>
      <c r="H112" s="432"/>
      <c r="I112" s="824"/>
      <c r="J112" s="824"/>
      <c r="K112" s="824"/>
      <c r="L112" s="824"/>
      <c r="M112" s="824"/>
      <c r="N112" s="824"/>
      <c r="O112" s="824"/>
      <c r="P112" s="824"/>
      <c r="Q112" s="824"/>
      <c r="R112" s="824"/>
      <c r="S112" s="623"/>
      <c r="T112" s="623"/>
      <c r="U112" s="623"/>
      <c r="V112" s="623"/>
      <c r="W112" s="646"/>
      <c r="X112" s="646"/>
    </row>
    <row r="113" s="808" customFormat="1" ht="26" customHeight="1" spans="1:24">
      <c r="A113" s="422" t="s">
        <v>180</v>
      </c>
      <c r="B113" s="415" t="s">
        <v>119</v>
      </c>
      <c r="C113" s="423" t="s">
        <v>149</v>
      </c>
      <c r="D113" s="432">
        <v>376909</v>
      </c>
      <c r="E113" s="432">
        <v>376908</v>
      </c>
      <c r="F113" s="432">
        <v>327222</v>
      </c>
      <c r="G113" s="432">
        <v>49686</v>
      </c>
      <c r="H113" s="432"/>
      <c r="I113" s="824"/>
      <c r="J113" s="824"/>
      <c r="K113" s="824"/>
      <c r="L113" s="824"/>
      <c r="M113" s="824"/>
      <c r="N113" s="824"/>
      <c r="O113" s="824"/>
      <c r="P113" s="824"/>
      <c r="Q113" s="824"/>
      <c r="R113" s="824"/>
      <c r="S113" s="623"/>
      <c r="T113" s="623"/>
      <c r="U113" s="623"/>
      <c r="V113" s="623"/>
      <c r="W113" s="646"/>
      <c r="X113" s="646"/>
    </row>
    <row r="114" s="808" customFormat="1" ht="26" customHeight="1" spans="1:24">
      <c r="A114" s="422" t="s">
        <v>127</v>
      </c>
      <c r="B114" s="415" t="s">
        <v>119</v>
      </c>
      <c r="C114" s="423" t="s">
        <v>128</v>
      </c>
      <c r="D114" s="432">
        <f t="shared" ref="D114:F114" si="23">D115+D118</f>
        <v>87476</v>
      </c>
      <c r="E114" s="432">
        <f t="shared" si="23"/>
        <v>87476</v>
      </c>
      <c r="F114" s="432">
        <f t="shared" si="23"/>
        <v>87476</v>
      </c>
      <c r="G114" s="432"/>
      <c r="H114" s="432"/>
      <c r="I114" s="824"/>
      <c r="J114" s="824"/>
      <c r="K114" s="824"/>
      <c r="L114" s="824"/>
      <c r="M114" s="824"/>
      <c r="N114" s="824"/>
      <c r="O114" s="824"/>
      <c r="P114" s="824"/>
      <c r="Q114" s="824"/>
      <c r="R114" s="824"/>
      <c r="S114" s="623"/>
      <c r="T114" s="623"/>
      <c r="U114" s="623"/>
      <c r="V114" s="623"/>
      <c r="W114" s="646"/>
      <c r="X114" s="646"/>
    </row>
    <row r="115" s="808" customFormat="1" ht="26" customHeight="1" spans="1:24">
      <c r="A115" s="422" t="s">
        <v>163</v>
      </c>
      <c r="B115" s="415" t="s">
        <v>119</v>
      </c>
      <c r="C115" s="423" t="s">
        <v>129</v>
      </c>
      <c r="D115" s="432">
        <v>74151</v>
      </c>
      <c r="E115" s="432">
        <v>74151</v>
      </c>
      <c r="F115" s="432">
        <v>74151</v>
      </c>
      <c r="G115" s="432"/>
      <c r="H115" s="432"/>
      <c r="I115" s="824"/>
      <c r="J115" s="824"/>
      <c r="K115" s="824"/>
      <c r="L115" s="824"/>
      <c r="M115" s="824"/>
      <c r="N115" s="824"/>
      <c r="O115" s="824"/>
      <c r="P115" s="824"/>
      <c r="Q115" s="824"/>
      <c r="R115" s="824"/>
      <c r="S115" s="623"/>
      <c r="T115" s="623"/>
      <c r="U115" s="623"/>
      <c r="V115" s="623"/>
      <c r="W115" s="646"/>
      <c r="X115" s="646"/>
    </row>
    <row r="116" s="808" customFormat="1" ht="26" customHeight="1" spans="1:24">
      <c r="A116" s="422" t="s">
        <v>165</v>
      </c>
      <c r="B116" s="415" t="s">
        <v>119</v>
      </c>
      <c r="C116" s="423" t="s">
        <v>131</v>
      </c>
      <c r="D116" s="432">
        <v>49434</v>
      </c>
      <c r="E116" s="432">
        <v>49434</v>
      </c>
      <c r="F116" s="432">
        <v>49434</v>
      </c>
      <c r="G116" s="432"/>
      <c r="H116" s="432"/>
      <c r="I116" s="824"/>
      <c r="J116" s="824"/>
      <c r="K116" s="824"/>
      <c r="L116" s="824"/>
      <c r="M116" s="824"/>
      <c r="N116" s="824"/>
      <c r="O116" s="824"/>
      <c r="P116" s="824"/>
      <c r="Q116" s="824"/>
      <c r="R116" s="824"/>
      <c r="S116" s="623"/>
      <c r="T116" s="623"/>
      <c r="U116" s="623"/>
      <c r="V116" s="623"/>
      <c r="W116" s="646"/>
      <c r="X116" s="646"/>
    </row>
    <row r="117" s="808" customFormat="1" ht="26" customHeight="1" spans="1:24">
      <c r="A117" s="422" t="s">
        <v>167</v>
      </c>
      <c r="B117" s="415" t="s">
        <v>119</v>
      </c>
      <c r="C117" s="423" t="s">
        <v>133</v>
      </c>
      <c r="D117" s="432">
        <v>24717</v>
      </c>
      <c r="E117" s="432">
        <v>24717</v>
      </c>
      <c r="F117" s="432">
        <v>24717</v>
      </c>
      <c r="G117" s="432"/>
      <c r="H117" s="432"/>
      <c r="I117" s="824"/>
      <c r="J117" s="824"/>
      <c r="K117" s="824"/>
      <c r="L117" s="824"/>
      <c r="M117" s="824"/>
      <c r="N117" s="824"/>
      <c r="O117" s="824"/>
      <c r="P117" s="824"/>
      <c r="Q117" s="824"/>
      <c r="R117" s="824"/>
      <c r="S117" s="623"/>
      <c r="T117" s="623"/>
      <c r="U117" s="623"/>
      <c r="V117" s="623"/>
      <c r="W117" s="646"/>
      <c r="X117" s="646"/>
    </row>
    <row r="118" s="808" customFormat="1" ht="26" customHeight="1" spans="1:24">
      <c r="A118" s="422" t="s">
        <v>134</v>
      </c>
      <c r="B118" s="415" t="s">
        <v>119</v>
      </c>
      <c r="C118" s="423" t="s">
        <v>135</v>
      </c>
      <c r="D118" s="432">
        <v>13325</v>
      </c>
      <c r="E118" s="432">
        <v>13325</v>
      </c>
      <c r="F118" s="432">
        <v>13325</v>
      </c>
      <c r="G118" s="432"/>
      <c r="H118" s="432"/>
      <c r="I118" s="824"/>
      <c r="J118" s="824"/>
      <c r="K118" s="824"/>
      <c r="L118" s="824"/>
      <c r="M118" s="824"/>
      <c r="N118" s="824"/>
      <c r="O118" s="824"/>
      <c r="P118" s="824"/>
      <c r="Q118" s="824"/>
      <c r="R118" s="824"/>
      <c r="S118" s="623"/>
      <c r="T118" s="623"/>
      <c r="U118" s="623"/>
      <c r="V118" s="623"/>
      <c r="W118" s="646"/>
      <c r="X118" s="646"/>
    </row>
    <row r="119" s="808" customFormat="1" ht="26" customHeight="1" spans="1:24">
      <c r="A119" s="422" t="s">
        <v>170</v>
      </c>
      <c r="B119" s="415" t="s">
        <v>119</v>
      </c>
      <c r="C119" s="423" t="s">
        <v>137</v>
      </c>
      <c r="D119" s="432">
        <v>13325</v>
      </c>
      <c r="E119" s="432">
        <v>13325</v>
      </c>
      <c r="F119" s="432">
        <v>13325</v>
      </c>
      <c r="G119" s="432"/>
      <c r="H119" s="432"/>
      <c r="I119" s="824"/>
      <c r="J119" s="824"/>
      <c r="K119" s="824"/>
      <c r="L119" s="824"/>
      <c r="M119" s="824"/>
      <c r="N119" s="824"/>
      <c r="O119" s="824"/>
      <c r="P119" s="824"/>
      <c r="Q119" s="824"/>
      <c r="R119" s="824"/>
      <c r="S119" s="623"/>
      <c r="T119" s="623"/>
      <c r="U119" s="623"/>
      <c r="V119" s="623"/>
      <c r="W119" s="646"/>
      <c r="X119" s="646"/>
    </row>
    <row r="120" s="808" customFormat="1" ht="26" customHeight="1" spans="1:22">
      <c r="A120" s="422" t="s">
        <v>172</v>
      </c>
      <c r="B120" s="415" t="s">
        <v>119</v>
      </c>
      <c r="C120" s="423" t="s">
        <v>139</v>
      </c>
      <c r="D120" s="432">
        <v>23172</v>
      </c>
      <c r="E120" s="432">
        <v>23172</v>
      </c>
      <c r="F120" s="432">
        <v>23172</v>
      </c>
      <c r="G120" s="432"/>
      <c r="H120" s="432"/>
      <c r="I120" s="825"/>
      <c r="J120" s="825"/>
      <c r="K120" s="825"/>
      <c r="L120" s="825"/>
      <c r="M120" s="825"/>
      <c r="N120" s="825"/>
      <c r="O120" s="825"/>
      <c r="P120" s="825"/>
      <c r="Q120" s="825"/>
      <c r="R120" s="825"/>
      <c r="S120" s="825"/>
      <c r="T120" s="825"/>
      <c r="U120" s="825"/>
      <c r="V120" s="825"/>
    </row>
    <row r="121" s="808" customFormat="1" ht="26" customHeight="1" spans="1:22">
      <c r="A121" s="422" t="s">
        <v>174</v>
      </c>
      <c r="B121" s="415" t="s">
        <v>119</v>
      </c>
      <c r="C121" s="423" t="s">
        <v>141</v>
      </c>
      <c r="D121" s="432">
        <v>23172</v>
      </c>
      <c r="E121" s="432">
        <v>23172</v>
      </c>
      <c r="F121" s="432">
        <v>23172</v>
      </c>
      <c r="G121" s="432"/>
      <c r="H121" s="432"/>
      <c r="I121" s="825"/>
      <c r="J121" s="825"/>
      <c r="K121" s="825"/>
      <c r="L121" s="825"/>
      <c r="M121" s="825"/>
      <c r="N121" s="825"/>
      <c r="O121" s="825"/>
      <c r="P121" s="825"/>
      <c r="Q121" s="825"/>
      <c r="R121" s="825"/>
      <c r="S121" s="825"/>
      <c r="T121" s="825"/>
      <c r="U121" s="825"/>
      <c r="V121" s="825"/>
    </row>
    <row r="122" s="808" customFormat="1" ht="26" customHeight="1" spans="1:22">
      <c r="A122" s="422" t="s">
        <v>142</v>
      </c>
      <c r="B122" s="415" t="s">
        <v>119</v>
      </c>
      <c r="C122" s="423" t="s">
        <v>143</v>
      </c>
      <c r="D122" s="432">
        <v>23172</v>
      </c>
      <c r="E122" s="432">
        <v>23172</v>
      </c>
      <c r="F122" s="432">
        <v>23172</v>
      </c>
      <c r="G122" s="432"/>
      <c r="H122" s="432"/>
      <c r="I122" s="825"/>
      <c r="J122" s="825"/>
      <c r="K122" s="825"/>
      <c r="L122" s="825"/>
      <c r="M122" s="825"/>
      <c r="N122" s="825"/>
      <c r="O122" s="825"/>
      <c r="P122" s="825"/>
      <c r="Q122" s="825"/>
      <c r="R122" s="825"/>
      <c r="S122" s="825"/>
      <c r="T122" s="825"/>
      <c r="U122" s="825"/>
      <c r="V122" s="825"/>
    </row>
    <row r="123" s="808" customFormat="1" ht="26" customHeight="1" spans="1:22">
      <c r="A123" s="422" t="s">
        <v>156</v>
      </c>
      <c r="B123" s="415" t="s">
        <v>119</v>
      </c>
      <c r="C123" s="423" t="s">
        <v>157</v>
      </c>
      <c r="D123" s="432">
        <v>37076</v>
      </c>
      <c r="E123" s="432">
        <v>37076</v>
      </c>
      <c r="F123" s="432">
        <v>37076</v>
      </c>
      <c r="G123" s="432"/>
      <c r="H123" s="432"/>
      <c r="I123" s="825"/>
      <c r="J123" s="825"/>
      <c r="K123" s="825"/>
      <c r="L123" s="825"/>
      <c r="M123" s="825"/>
      <c r="N123" s="825"/>
      <c r="O123" s="825"/>
      <c r="P123" s="825"/>
      <c r="Q123" s="825"/>
      <c r="R123" s="825"/>
      <c r="S123" s="825"/>
      <c r="T123" s="825"/>
      <c r="U123" s="825"/>
      <c r="V123" s="825"/>
    </row>
    <row r="124" s="808" customFormat="1" ht="26" customHeight="1" spans="1:22">
      <c r="A124" s="422" t="s">
        <v>158</v>
      </c>
      <c r="B124" s="415" t="s">
        <v>119</v>
      </c>
      <c r="C124" s="423" t="s">
        <v>159</v>
      </c>
      <c r="D124" s="432">
        <v>37076</v>
      </c>
      <c r="E124" s="432">
        <v>37076</v>
      </c>
      <c r="F124" s="432">
        <v>37076</v>
      </c>
      <c r="G124" s="432"/>
      <c r="H124" s="432"/>
      <c r="I124" s="825"/>
      <c r="J124" s="825"/>
      <c r="K124" s="825"/>
      <c r="L124" s="825"/>
      <c r="M124" s="825"/>
      <c r="N124" s="825"/>
      <c r="O124" s="825"/>
      <c r="P124" s="825"/>
      <c r="Q124" s="825"/>
      <c r="R124" s="825"/>
      <c r="S124" s="825"/>
      <c r="T124" s="825"/>
      <c r="U124" s="825"/>
      <c r="V124" s="825"/>
    </row>
    <row r="125" s="808" customFormat="1" ht="26" customHeight="1" spans="1:22">
      <c r="A125" s="422" t="s">
        <v>160</v>
      </c>
      <c r="B125" s="415" t="s">
        <v>119</v>
      </c>
      <c r="C125" s="423" t="s">
        <v>161</v>
      </c>
      <c r="D125" s="432">
        <v>37076</v>
      </c>
      <c r="E125" s="432">
        <v>37076</v>
      </c>
      <c r="F125" s="432">
        <v>37076</v>
      </c>
      <c r="G125" s="432"/>
      <c r="H125" s="432"/>
      <c r="I125" s="825"/>
      <c r="J125" s="825"/>
      <c r="K125" s="825"/>
      <c r="L125" s="825"/>
      <c r="M125" s="825"/>
      <c r="N125" s="825"/>
      <c r="O125" s="825"/>
      <c r="P125" s="825"/>
      <c r="Q125" s="825"/>
      <c r="R125" s="825"/>
      <c r="S125" s="825"/>
      <c r="T125" s="825"/>
      <c r="U125" s="825"/>
      <c r="V125" s="825"/>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6"/>
  <sheetViews>
    <sheetView showGridLines="0" showZeros="0" workbookViewId="0">
      <selection activeCell="D9" sqref="D99 D83 D67 D51 D41 D25 D9"/>
    </sheetView>
  </sheetViews>
  <sheetFormatPr defaultColWidth="9.125" defaultRowHeight="10.8"/>
  <cols>
    <col min="1" max="1" width="22" style="1" customWidth="1"/>
    <col min="2" max="2" width="18.6666666666667" style="1" customWidth="1"/>
    <col min="3" max="3" width="66.1666666666667" style="1" customWidth="1"/>
    <col min="4" max="4" width="20.3333333333333" style="1" customWidth="1"/>
    <col min="5" max="7" width="21.5" style="1" customWidth="1"/>
    <col min="8" max="16384" width="9.125" style="1"/>
  </cols>
  <sheetData>
    <row r="1" ht="24.75" customHeight="1" spans="1:7">
      <c r="A1" s="602"/>
      <c r="B1" s="602"/>
      <c r="C1" s="602"/>
      <c r="D1" s="602"/>
      <c r="E1" s="602"/>
      <c r="F1" s="602"/>
      <c r="G1" s="602" t="s">
        <v>287</v>
      </c>
    </row>
    <row r="2" ht="24.75" customHeight="1" spans="1:7">
      <c r="A2" s="633" t="s">
        <v>288</v>
      </c>
      <c r="B2" s="633"/>
      <c r="C2" s="633"/>
      <c r="D2" s="633"/>
      <c r="E2" s="633"/>
      <c r="F2" s="633"/>
      <c r="G2" s="633"/>
    </row>
    <row r="3" s="366" customFormat="1" ht="24.75" customHeight="1" spans="1:7">
      <c r="A3" s="634"/>
      <c r="B3" s="602"/>
      <c r="C3" s="602"/>
      <c r="D3" s="602"/>
      <c r="E3" s="602"/>
      <c r="F3" s="602"/>
      <c r="G3" s="602" t="s">
        <v>87</v>
      </c>
    </row>
    <row r="4" s="366" customFormat="1" ht="24.75" customHeight="1" spans="1:7">
      <c r="A4" s="621" t="s">
        <v>123</v>
      </c>
      <c r="B4" s="608" t="s">
        <v>88</v>
      </c>
      <c r="C4" s="376" t="s">
        <v>124</v>
      </c>
      <c r="D4" s="608" t="s">
        <v>90</v>
      </c>
      <c r="E4" s="608" t="s">
        <v>235</v>
      </c>
      <c r="F4" s="608"/>
      <c r="G4" s="608"/>
    </row>
    <row r="5" s="366" customFormat="1" ht="24.75" customHeight="1" spans="1:7">
      <c r="A5" s="621"/>
      <c r="B5" s="608"/>
      <c r="C5" s="376"/>
      <c r="D5" s="608"/>
      <c r="E5" s="608" t="s">
        <v>241</v>
      </c>
      <c r="F5" s="608" t="s">
        <v>242</v>
      </c>
      <c r="G5" s="608" t="s">
        <v>243</v>
      </c>
    </row>
    <row r="6" s="366" customFormat="1" ht="30.75" customHeight="1" spans="1:7">
      <c r="A6" s="621"/>
      <c r="B6" s="608"/>
      <c r="C6" s="376"/>
      <c r="D6" s="608"/>
      <c r="E6" s="608"/>
      <c r="F6" s="608"/>
      <c r="G6" s="655"/>
    </row>
    <row r="7" s="410" customFormat="1" ht="27" customHeight="1" spans="1:7">
      <c r="A7" s="476"/>
      <c r="B7" s="477"/>
      <c r="C7" s="476" t="s">
        <v>104</v>
      </c>
      <c r="D7" s="793">
        <f>D8</f>
        <v>41819261</v>
      </c>
      <c r="E7" s="793">
        <f>E8</f>
        <v>35458712.7</v>
      </c>
      <c r="F7" s="793">
        <f>F8</f>
        <v>6288189</v>
      </c>
      <c r="G7" s="793">
        <f>G8</f>
        <v>72360</v>
      </c>
    </row>
    <row r="8" s="410" customFormat="1" ht="21" customHeight="1" spans="1:7">
      <c r="A8" s="708"/>
      <c r="B8" s="690" t="s">
        <v>105</v>
      </c>
      <c r="C8" s="691" t="s">
        <v>106</v>
      </c>
      <c r="D8" s="794">
        <v>41819261</v>
      </c>
      <c r="E8" s="794">
        <f>E9+E25+E41+E51+E67+E83+E99</f>
        <v>35458712.7</v>
      </c>
      <c r="F8" s="794">
        <f>F9+F25+F41+F51+F67+F83+F99</f>
        <v>6288189</v>
      </c>
      <c r="G8" s="794">
        <f>G9+G25+G41+G51+G67+G83+G99</f>
        <v>72360</v>
      </c>
    </row>
    <row r="9" s="366" customFormat="1" ht="27" customHeight="1" spans="1:9">
      <c r="A9" s="379"/>
      <c r="B9" s="416" t="s">
        <v>107</v>
      </c>
      <c r="C9" s="417" t="s">
        <v>108</v>
      </c>
      <c r="D9" s="794">
        <f>E9+F9+G9</f>
        <v>25558557.96</v>
      </c>
      <c r="E9" s="794">
        <v>21648674.96</v>
      </c>
      <c r="F9" s="794">
        <v>3876763</v>
      </c>
      <c r="G9" s="794">
        <v>33120</v>
      </c>
      <c r="H9" s="646"/>
      <c r="I9" s="646"/>
    </row>
    <row r="10" s="366" customFormat="1" ht="27" customHeight="1" spans="1:9">
      <c r="A10" s="419" t="s">
        <v>289</v>
      </c>
      <c r="B10" s="416" t="s">
        <v>107</v>
      </c>
      <c r="C10" s="420" t="s">
        <v>254</v>
      </c>
      <c r="D10" s="795">
        <v>3546701.72</v>
      </c>
      <c r="E10" s="726">
        <v>3546701.72</v>
      </c>
      <c r="F10" s="794"/>
      <c r="G10" s="794"/>
      <c r="H10" s="646"/>
      <c r="I10" s="646"/>
    </row>
    <row r="11" s="366" customFormat="1" ht="27" customHeight="1" spans="1:9">
      <c r="A11" s="419" t="s">
        <v>290</v>
      </c>
      <c r="B11" s="416" t="s">
        <v>107</v>
      </c>
      <c r="C11" s="420" t="s">
        <v>256</v>
      </c>
      <c r="D11" s="795">
        <v>3404833.64</v>
      </c>
      <c r="E11" s="726">
        <v>3404833.64</v>
      </c>
      <c r="F11" s="794"/>
      <c r="G11" s="794"/>
      <c r="H11" s="646"/>
      <c r="I11" s="646"/>
    </row>
    <row r="12" s="366" customFormat="1" ht="27" customHeight="1" spans="1:9">
      <c r="A12" s="419" t="s">
        <v>291</v>
      </c>
      <c r="B12" s="416" t="s">
        <v>107</v>
      </c>
      <c r="C12" s="420" t="s">
        <v>258</v>
      </c>
      <c r="D12" s="795">
        <v>2269889</v>
      </c>
      <c r="E12" s="726">
        <v>2269889</v>
      </c>
      <c r="F12" s="794"/>
      <c r="G12" s="794"/>
      <c r="H12" s="646"/>
      <c r="I12" s="646"/>
    </row>
    <row r="13" s="366" customFormat="1" ht="27" customHeight="1" spans="1:9">
      <c r="A13" s="419" t="s">
        <v>292</v>
      </c>
      <c r="B13" s="416" t="s">
        <v>107</v>
      </c>
      <c r="C13" s="420" t="s">
        <v>260</v>
      </c>
      <c r="D13" s="795">
        <v>1134944.64</v>
      </c>
      <c r="E13" s="726">
        <v>1134944.64</v>
      </c>
      <c r="F13" s="794"/>
      <c r="G13" s="794"/>
      <c r="H13" s="646"/>
      <c r="I13" s="646"/>
    </row>
    <row r="14" s="366" customFormat="1" ht="27" customHeight="1" spans="1:9">
      <c r="A14" s="419" t="s">
        <v>293</v>
      </c>
      <c r="B14" s="416" t="s">
        <v>107</v>
      </c>
      <c r="C14" s="420" t="s">
        <v>171</v>
      </c>
      <c r="D14" s="795">
        <v>141868.08</v>
      </c>
      <c r="E14" s="726">
        <v>141868.08</v>
      </c>
      <c r="F14" s="794"/>
      <c r="G14" s="794"/>
      <c r="H14" s="646"/>
      <c r="I14" s="646"/>
    </row>
    <row r="15" s="366" customFormat="1" ht="27" customHeight="1" spans="1:9">
      <c r="A15" s="419" t="s">
        <v>294</v>
      </c>
      <c r="B15" s="416" t="s">
        <v>107</v>
      </c>
      <c r="C15" s="420" t="s">
        <v>263</v>
      </c>
      <c r="D15" s="795">
        <v>141868.08</v>
      </c>
      <c r="E15" s="726">
        <v>141868.08</v>
      </c>
      <c r="F15" s="794"/>
      <c r="G15" s="794"/>
      <c r="H15" s="646"/>
      <c r="I15" s="646"/>
    </row>
    <row r="16" s="366" customFormat="1" ht="27" customHeight="1" spans="1:9">
      <c r="A16" s="419" t="s">
        <v>295</v>
      </c>
      <c r="B16" s="416" t="s">
        <v>107</v>
      </c>
      <c r="C16" s="420" t="s">
        <v>264</v>
      </c>
      <c r="D16" s="795">
        <v>1064010.6</v>
      </c>
      <c r="E16" s="726">
        <v>1064010.6</v>
      </c>
      <c r="F16" s="794"/>
      <c r="G16" s="794"/>
      <c r="H16" s="646"/>
      <c r="I16" s="646"/>
    </row>
    <row r="17" s="366" customFormat="1" ht="27" customHeight="1" spans="1:9">
      <c r="A17" s="419" t="s">
        <v>296</v>
      </c>
      <c r="B17" s="416" t="s">
        <v>107</v>
      </c>
      <c r="C17" s="420" t="s">
        <v>265</v>
      </c>
      <c r="D17" s="795">
        <v>1064010.6</v>
      </c>
      <c r="E17" s="726">
        <v>1064010.6</v>
      </c>
      <c r="F17" s="794"/>
      <c r="G17" s="794"/>
      <c r="H17" s="646"/>
      <c r="I17" s="646"/>
    </row>
    <row r="18" s="366" customFormat="1" ht="27" customHeight="1" spans="1:9">
      <c r="A18" s="419" t="s">
        <v>297</v>
      </c>
      <c r="B18" s="416" t="s">
        <v>107</v>
      </c>
      <c r="C18" s="420" t="s">
        <v>266</v>
      </c>
      <c r="D18" s="795">
        <v>1064010.6</v>
      </c>
      <c r="E18" s="726">
        <v>1064010.6</v>
      </c>
      <c r="F18" s="794"/>
      <c r="G18" s="794"/>
      <c r="H18" s="646"/>
      <c r="I18" s="646"/>
    </row>
    <row r="19" s="366" customFormat="1" ht="27" customHeight="1" spans="1:9">
      <c r="A19" s="422" t="s">
        <v>298</v>
      </c>
      <c r="B19" s="416" t="s">
        <v>107</v>
      </c>
      <c r="C19" s="423" t="s">
        <v>177</v>
      </c>
      <c r="D19" s="796">
        <f t="shared" ref="D19:D21" si="0">SUM(E19:G19)</f>
        <v>19245428.4</v>
      </c>
      <c r="E19" s="796">
        <v>15335545.4</v>
      </c>
      <c r="F19" s="796">
        <v>3876763</v>
      </c>
      <c r="G19" s="796">
        <v>33120</v>
      </c>
      <c r="H19" s="646"/>
      <c r="I19" s="646"/>
    </row>
    <row r="20" s="366" customFormat="1" ht="27" customHeight="1" spans="1:9">
      <c r="A20" s="422" t="s">
        <v>299</v>
      </c>
      <c r="B20" s="416" t="s">
        <v>107</v>
      </c>
      <c r="C20" s="423" t="s">
        <v>179</v>
      </c>
      <c r="D20" s="796">
        <f t="shared" si="0"/>
        <v>19245428.4</v>
      </c>
      <c r="E20" s="796">
        <v>15335545.4</v>
      </c>
      <c r="F20" s="796">
        <v>3876763</v>
      </c>
      <c r="G20" s="796">
        <v>33120</v>
      </c>
      <c r="H20" s="646"/>
      <c r="I20" s="646"/>
    </row>
    <row r="21" s="366" customFormat="1" ht="27" customHeight="1" spans="1:9">
      <c r="A21" s="422" t="s">
        <v>300</v>
      </c>
      <c r="B21" s="416" t="s">
        <v>107</v>
      </c>
      <c r="C21" s="423" t="s">
        <v>301</v>
      </c>
      <c r="D21" s="796">
        <f t="shared" si="0"/>
        <v>19245428.4</v>
      </c>
      <c r="E21" s="796">
        <v>15335545.4</v>
      </c>
      <c r="F21" s="796">
        <v>3876763</v>
      </c>
      <c r="G21" s="796">
        <v>33120</v>
      </c>
      <c r="H21" s="646"/>
      <c r="I21" s="646"/>
    </row>
    <row r="22" s="366" customFormat="1" ht="27" customHeight="1" spans="1:9">
      <c r="A22" s="425" t="s">
        <v>279</v>
      </c>
      <c r="B22" s="416" t="s">
        <v>107</v>
      </c>
      <c r="C22" s="426" t="s">
        <v>157</v>
      </c>
      <c r="D22" s="796">
        <v>1702416.96</v>
      </c>
      <c r="E22" s="726">
        <v>1702416.96</v>
      </c>
      <c r="F22" s="796"/>
      <c r="G22" s="796"/>
      <c r="H22" s="646"/>
      <c r="I22" s="646"/>
    </row>
    <row r="23" s="366" customFormat="1" ht="27" customHeight="1" spans="1:9">
      <c r="A23" s="425" t="s">
        <v>280</v>
      </c>
      <c r="B23" s="416" t="s">
        <v>107</v>
      </c>
      <c r="C23" s="426" t="s">
        <v>159</v>
      </c>
      <c r="D23" s="796">
        <v>1702416.96</v>
      </c>
      <c r="E23" s="726">
        <v>1702416.96</v>
      </c>
      <c r="F23" s="796"/>
      <c r="G23" s="796"/>
      <c r="H23" s="646"/>
      <c r="I23" s="646"/>
    </row>
    <row r="24" s="366" customFormat="1" ht="27" customHeight="1" spans="1:9">
      <c r="A24" s="425" t="s">
        <v>281</v>
      </c>
      <c r="B24" s="416" t="s">
        <v>107</v>
      </c>
      <c r="C24" s="426" t="s">
        <v>161</v>
      </c>
      <c r="D24" s="796">
        <v>1702416.96</v>
      </c>
      <c r="E24" s="726">
        <v>1702416.96</v>
      </c>
      <c r="F24" s="796"/>
      <c r="G24" s="796"/>
      <c r="H24" s="646"/>
      <c r="I24" s="646"/>
    </row>
    <row r="25" s="791" customFormat="1" ht="27" customHeight="1" spans="1:16382">
      <c r="A25" s="577"/>
      <c r="B25" s="429" t="s">
        <v>109</v>
      </c>
      <c r="C25" s="430" t="s">
        <v>274</v>
      </c>
      <c r="D25" s="797">
        <f t="shared" ref="D25:D37" si="1">SUM(E25:G25)</f>
        <v>7640396</v>
      </c>
      <c r="E25" s="797">
        <f t="shared" ref="E25:G25" si="2">E26+E32+E35+E38</f>
        <v>6417865</v>
      </c>
      <c r="F25" s="797">
        <f t="shared" si="2"/>
        <v>1206691</v>
      </c>
      <c r="G25" s="797">
        <f t="shared" si="2"/>
        <v>15840</v>
      </c>
      <c r="XEN25" s="803"/>
      <c r="XEO25" s="803"/>
      <c r="XEP25" s="803"/>
      <c r="XEQ25" s="803"/>
      <c r="XER25" s="803"/>
      <c r="XES25" s="803"/>
      <c r="XET25" s="803"/>
      <c r="XEU25" s="803"/>
      <c r="XEV25" s="803"/>
      <c r="XEW25" s="803"/>
      <c r="XEX25" s="803"/>
      <c r="XEY25" s="803"/>
      <c r="XEZ25" s="803"/>
      <c r="XFA25" s="803"/>
      <c r="XFB25" s="803"/>
    </row>
    <row r="26" s="792" customFormat="1" ht="27" customHeight="1" spans="1:16382">
      <c r="A26" s="431" t="s">
        <v>289</v>
      </c>
      <c r="B26" s="431" t="s">
        <v>109</v>
      </c>
      <c r="C26" s="426" t="s">
        <v>162</v>
      </c>
      <c r="D26" s="798">
        <f t="shared" si="1"/>
        <v>1076029</v>
      </c>
      <c r="E26" s="798">
        <f>E27+E30</f>
        <v>1076029</v>
      </c>
      <c r="F26" s="798"/>
      <c r="G26" s="798"/>
      <c r="XEN26" s="804"/>
      <c r="XEO26" s="804"/>
      <c r="XEP26" s="804"/>
      <c r="XEQ26" s="804"/>
      <c r="XER26" s="804"/>
      <c r="XES26" s="804"/>
      <c r="XET26" s="804"/>
      <c r="XEU26" s="804"/>
      <c r="XEV26" s="804"/>
      <c r="XEW26" s="804"/>
      <c r="XEX26" s="804"/>
      <c r="XEY26" s="804"/>
      <c r="XEZ26" s="804"/>
      <c r="XFA26" s="804"/>
      <c r="XFB26" s="804"/>
    </row>
    <row r="27" s="792" customFormat="1" ht="27" customHeight="1" spans="1:16382">
      <c r="A27" s="431" t="s">
        <v>302</v>
      </c>
      <c r="B27" s="431" t="s">
        <v>109</v>
      </c>
      <c r="C27" s="426" t="s">
        <v>164</v>
      </c>
      <c r="D27" s="798">
        <f t="shared" si="1"/>
        <v>1004852</v>
      </c>
      <c r="E27" s="798">
        <f>E28+E29</f>
        <v>1004852</v>
      </c>
      <c r="F27" s="798"/>
      <c r="G27" s="798"/>
      <c r="XEN27" s="804"/>
      <c r="XEO27" s="804"/>
      <c r="XEP27" s="804"/>
      <c r="XEQ27" s="804"/>
      <c r="XER27" s="804"/>
      <c r="XES27" s="804"/>
      <c r="XET27" s="804"/>
      <c r="XEU27" s="804"/>
      <c r="XEV27" s="804"/>
      <c r="XEW27" s="804"/>
      <c r="XEX27" s="804"/>
      <c r="XEY27" s="804"/>
      <c r="XEZ27" s="804"/>
      <c r="XFA27" s="804"/>
      <c r="XFB27" s="804"/>
    </row>
    <row r="28" s="792" customFormat="1" ht="27" customHeight="1" spans="1:16382">
      <c r="A28" s="431" t="s">
        <v>303</v>
      </c>
      <c r="B28" s="431" t="s">
        <v>109</v>
      </c>
      <c r="C28" s="426" t="s">
        <v>166</v>
      </c>
      <c r="D28" s="798">
        <f t="shared" si="1"/>
        <v>669901</v>
      </c>
      <c r="E28" s="798">
        <v>669901</v>
      </c>
      <c r="F28" s="798"/>
      <c r="G28" s="798"/>
      <c r="XEN28" s="804"/>
      <c r="XEO28" s="804"/>
      <c r="XEP28" s="804"/>
      <c r="XEQ28" s="804"/>
      <c r="XER28" s="804"/>
      <c r="XES28" s="804"/>
      <c r="XET28" s="804"/>
      <c r="XEU28" s="804"/>
      <c r="XEV28" s="804"/>
      <c r="XEW28" s="804"/>
      <c r="XEX28" s="804"/>
      <c r="XEY28" s="804"/>
      <c r="XEZ28" s="804"/>
      <c r="XFA28" s="804"/>
      <c r="XFB28" s="804"/>
    </row>
    <row r="29" s="792" customFormat="1" ht="27" customHeight="1" spans="1:16382">
      <c r="A29" s="431" t="s">
        <v>304</v>
      </c>
      <c r="B29" s="431" t="s">
        <v>109</v>
      </c>
      <c r="C29" s="426" t="s">
        <v>168</v>
      </c>
      <c r="D29" s="798">
        <f t="shared" si="1"/>
        <v>334951</v>
      </c>
      <c r="E29" s="798">
        <v>334951</v>
      </c>
      <c r="F29" s="798"/>
      <c r="G29" s="798"/>
      <c r="XEN29" s="804"/>
      <c r="XEO29" s="804"/>
      <c r="XEP29" s="804"/>
      <c r="XEQ29" s="804"/>
      <c r="XER29" s="804"/>
      <c r="XES29" s="804"/>
      <c r="XET29" s="804"/>
      <c r="XEU29" s="804"/>
      <c r="XEV29" s="804"/>
      <c r="XEW29" s="804"/>
      <c r="XEX29" s="804"/>
      <c r="XEY29" s="804"/>
      <c r="XEZ29" s="804"/>
      <c r="XFA29" s="804"/>
      <c r="XFB29" s="804"/>
    </row>
    <row r="30" s="792" customFormat="1" ht="27" customHeight="1" spans="1:16382">
      <c r="A30" s="431" t="s">
        <v>305</v>
      </c>
      <c r="B30" s="431" t="s">
        <v>109</v>
      </c>
      <c r="C30" s="426" t="s">
        <v>169</v>
      </c>
      <c r="D30" s="798">
        <f t="shared" si="1"/>
        <v>71177</v>
      </c>
      <c r="E30" s="798">
        <v>71177</v>
      </c>
      <c r="F30" s="798"/>
      <c r="G30" s="798"/>
      <c r="XEN30" s="804"/>
      <c r="XEO30" s="804"/>
      <c r="XEP30" s="804"/>
      <c r="XEQ30" s="804"/>
      <c r="XER30" s="804"/>
      <c r="XES30" s="804"/>
      <c r="XET30" s="804"/>
      <c r="XEU30" s="804"/>
      <c r="XEV30" s="804"/>
      <c r="XEW30" s="804"/>
      <c r="XEX30" s="804"/>
      <c r="XEY30" s="804"/>
      <c r="XEZ30" s="804"/>
      <c r="XFA30" s="804"/>
      <c r="XFB30" s="804"/>
    </row>
    <row r="31" s="792" customFormat="1" ht="27" customHeight="1" spans="1:16382">
      <c r="A31" s="431" t="s">
        <v>306</v>
      </c>
      <c r="B31" s="431" t="s">
        <v>109</v>
      </c>
      <c r="C31" s="426" t="s">
        <v>171</v>
      </c>
      <c r="D31" s="798">
        <f t="shared" si="1"/>
        <v>71177</v>
      </c>
      <c r="E31" s="798">
        <v>71177</v>
      </c>
      <c r="F31" s="798"/>
      <c r="G31" s="798"/>
      <c r="XEN31" s="804"/>
      <c r="XEO31" s="804"/>
      <c r="XEP31" s="804"/>
      <c r="XEQ31" s="804"/>
      <c r="XER31" s="804"/>
      <c r="XES31" s="804"/>
      <c r="XET31" s="804"/>
      <c r="XEU31" s="804"/>
      <c r="XEV31" s="804"/>
      <c r="XEW31" s="804"/>
      <c r="XEX31" s="804"/>
      <c r="XEY31" s="804"/>
      <c r="XEZ31" s="804"/>
      <c r="XFA31" s="804"/>
      <c r="XFB31" s="804"/>
    </row>
    <row r="32" s="792" customFormat="1" ht="27" customHeight="1" spans="1:16382">
      <c r="A32" s="431" t="s">
        <v>295</v>
      </c>
      <c r="B32" s="431" t="s">
        <v>109</v>
      </c>
      <c r="C32" s="426" t="s">
        <v>173</v>
      </c>
      <c r="D32" s="798">
        <f t="shared" si="1"/>
        <v>314016</v>
      </c>
      <c r="E32" s="798">
        <v>314016</v>
      </c>
      <c r="F32" s="798"/>
      <c r="G32" s="798"/>
      <c r="XEN32" s="804"/>
      <c r="XEO32" s="804"/>
      <c r="XEP32" s="804"/>
      <c r="XEQ32" s="804"/>
      <c r="XER32" s="804"/>
      <c r="XES32" s="804"/>
      <c r="XET32" s="804"/>
      <c r="XEU32" s="804"/>
      <c r="XEV32" s="804"/>
      <c r="XEW32" s="804"/>
      <c r="XEX32" s="804"/>
      <c r="XEY32" s="804"/>
      <c r="XEZ32" s="804"/>
      <c r="XFA32" s="804"/>
      <c r="XFB32" s="804"/>
    </row>
    <row r="33" s="792" customFormat="1" ht="27" customHeight="1" spans="1:16382">
      <c r="A33" s="431" t="s">
        <v>296</v>
      </c>
      <c r="B33" s="431" t="s">
        <v>109</v>
      </c>
      <c r="C33" s="426" t="s">
        <v>175</v>
      </c>
      <c r="D33" s="798">
        <f t="shared" si="1"/>
        <v>314016</v>
      </c>
      <c r="E33" s="798">
        <v>314016</v>
      </c>
      <c r="F33" s="798"/>
      <c r="G33" s="798"/>
      <c r="XEN33" s="804"/>
      <c r="XEO33" s="804"/>
      <c r="XEP33" s="804"/>
      <c r="XEQ33" s="804"/>
      <c r="XER33" s="804"/>
      <c r="XES33" s="804"/>
      <c r="XET33" s="804"/>
      <c r="XEU33" s="804"/>
      <c r="XEV33" s="804"/>
      <c r="XEW33" s="804"/>
      <c r="XEX33" s="804"/>
      <c r="XEY33" s="804"/>
      <c r="XEZ33" s="804"/>
      <c r="XFA33" s="804"/>
      <c r="XFB33" s="804"/>
    </row>
    <row r="34" s="792" customFormat="1" ht="27" customHeight="1" spans="1:16382">
      <c r="A34" s="431" t="s">
        <v>297</v>
      </c>
      <c r="B34" s="431" t="s">
        <v>109</v>
      </c>
      <c r="C34" s="426" t="s">
        <v>176</v>
      </c>
      <c r="D34" s="798">
        <f t="shared" si="1"/>
        <v>314016</v>
      </c>
      <c r="E34" s="798">
        <v>314016</v>
      </c>
      <c r="F34" s="798"/>
      <c r="G34" s="798"/>
      <c r="XEN34" s="804"/>
      <c r="XEO34" s="804"/>
      <c r="XEP34" s="804"/>
      <c r="XEQ34" s="804"/>
      <c r="XER34" s="804"/>
      <c r="XES34" s="804"/>
      <c r="XET34" s="804"/>
      <c r="XEU34" s="804"/>
      <c r="XEV34" s="804"/>
      <c r="XEW34" s="804"/>
      <c r="XEX34" s="804"/>
      <c r="XEY34" s="804"/>
      <c r="XEZ34" s="804"/>
      <c r="XFA34" s="804"/>
      <c r="XFB34" s="804"/>
    </row>
    <row r="35" s="792" customFormat="1" ht="27" customHeight="1" spans="1:16382">
      <c r="A35" s="431" t="s">
        <v>298</v>
      </c>
      <c r="B35" s="431" t="s">
        <v>109</v>
      </c>
      <c r="C35" s="711" t="s">
        <v>177</v>
      </c>
      <c r="D35" s="798">
        <f t="shared" si="1"/>
        <v>5747925</v>
      </c>
      <c r="E35" s="798">
        <f t="shared" ref="E35:G35" si="3">E36</f>
        <v>4525394</v>
      </c>
      <c r="F35" s="798">
        <f t="shared" si="3"/>
        <v>1206691</v>
      </c>
      <c r="G35" s="798">
        <f t="shared" si="3"/>
        <v>15840</v>
      </c>
      <c r="XEN35" s="804"/>
      <c r="XEO35" s="804"/>
      <c r="XEP35" s="804"/>
      <c r="XEQ35" s="804"/>
      <c r="XER35" s="804"/>
      <c r="XES35" s="804"/>
      <c r="XET35" s="804"/>
      <c r="XEU35" s="804"/>
      <c r="XEV35" s="804"/>
      <c r="XEW35" s="804"/>
      <c r="XEX35" s="804"/>
      <c r="XEY35" s="804"/>
      <c r="XEZ35" s="804"/>
      <c r="XFA35" s="804"/>
      <c r="XFB35" s="804"/>
    </row>
    <row r="36" s="792" customFormat="1" ht="27" customHeight="1" spans="1:16382">
      <c r="A36" s="422" t="s">
        <v>307</v>
      </c>
      <c r="B36" s="431" t="s">
        <v>109</v>
      </c>
      <c r="C36" s="711" t="s">
        <v>179</v>
      </c>
      <c r="D36" s="798">
        <f t="shared" si="1"/>
        <v>5747925</v>
      </c>
      <c r="E36" s="798">
        <f>SUM(E37:E37)</f>
        <v>4525394</v>
      </c>
      <c r="F36" s="798">
        <f>SUM(F37:F37)</f>
        <v>1206691</v>
      </c>
      <c r="G36" s="798">
        <f>SUM(G37:G37)</f>
        <v>15840</v>
      </c>
      <c r="XEN36" s="804"/>
      <c r="XEO36" s="804"/>
      <c r="XEP36" s="804"/>
      <c r="XEQ36" s="804"/>
      <c r="XER36" s="804"/>
      <c r="XES36" s="804"/>
      <c r="XET36" s="804"/>
      <c r="XEU36" s="804"/>
      <c r="XEV36" s="804"/>
      <c r="XEW36" s="804"/>
      <c r="XEX36" s="804"/>
      <c r="XEY36" s="804"/>
      <c r="XEZ36" s="804"/>
      <c r="XFA36" s="804"/>
      <c r="XFB36" s="804"/>
    </row>
    <row r="37" s="792" customFormat="1" ht="27" customHeight="1" spans="1:16384">
      <c r="A37" s="422" t="s">
        <v>148</v>
      </c>
      <c r="B37" s="431" t="s">
        <v>109</v>
      </c>
      <c r="C37" s="799" t="s">
        <v>181</v>
      </c>
      <c r="D37" s="798">
        <f t="shared" si="1"/>
        <v>5747925</v>
      </c>
      <c r="E37" s="798">
        <v>4525394</v>
      </c>
      <c r="F37" s="798">
        <v>1206691</v>
      </c>
      <c r="G37" s="798">
        <v>15840</v>
      </c>
      <c r="XEN37" s="804"/>
      <c r="XEO37" s="804"/>
      <c r="XEP37" s="804"/>
      <c r="XEQ37" s="804"/>
      <c r="XER37" s="804"/>
      <c r="XES37" s="804"/>
      <c r="XET37" s="804"/>
      <c r="XEU37" s="804"/>
      <c r="XEV37" s="804"/>
      <c r="XEW37" s="804"/>
      <c r="XEX37" s="804"/>
      <c r="XEY37" s="804"/>
      <c r="XEZ37" s="804"/>
      <c r="XFA37" s="804"/>
      <c r="XFB37" s="804"/>
      <c r="XFC37" s="804"/>
      <c r="XFD37" s="804"/>
    </row>
    <row r="38" s="792" customFormat="1" ht="27" customHeight="1" spans="1:16384">
      <c r="A38" s="431" t="s">
        <v>308</v>
      </c>
      <c r="B38" s="431" t="s">
        <v>109</v>
      </c>
      <c r="C38" s="426" t="s">
        <v>188</v>
      </c>
      <c r="D38" s="798">
        <f t="shared" ref="D38:D60" si="4">SUM(E38:G38)</f>
        <v>502426</v>
      </c>
      <c r="E38" s="800">
        <v>502426</v>
      </c>
      <c r="F38" s="798"/>
      <c r="G38" s="798"/>
      <c r="XEN38" s="804"/>
      <c r="XEO38" s="804"/>
      <c r="XEP38" s="804"/>
      <c r="XEQ38" s="804"/>
      <c r="XER38" s="804"/>
      <c r="XES38" s="804"/>
      <c r="XET38" s="804"/>
      <c r="XEU38" s="804"/>
      <c r="XEV38" s="804"/>
      <c r="XEW38" s="804"/>
      <c r="XEX38" s="804"/>
      <c r="XEY38" s="804"/>
      <c r="XEZ38" s="804"/>
      <c r="XFA38" s="804"/>
      <c r="XFB38" s="804"/>
      <c r="XFC38" s="804"/>
      <c r="XFD38" s="804"/>
    </row>
    <row r="39" s="792" customFormat="1" ht="27" customHeight="1" spans="1:16384">
      <c r="A39" s="422" t="s">
        <v>309</v>
      </c>
      <c r="B39" s="431" t="s">
        <v>109</v>
      </c>
      <c r="C39" s="426" t="s">
        <v>189</v>
      </c>
      <c r="D39" s="798">
        <f t="shared" si="4"/>
        <v>502426</v>
      </c>
      <c r="E39" s="800">
        <v>502426</v>
      </c>
      <c r="F39" s="798"/>
      <c r="G39" s="798"/>
      <c r="XEN39" s="804"/>
      <c r="XEO39" s="804"/>
      <c r="XEP39" s="804"/>
      <c r="XEQ39" s="804"/>
      <c r="XER39" s="804"/>
      <c r="XES39" s="804"/>
      <c r="XET39" s="804"/>
      <c r="XEU39" s="804"/>
      <c r="XEV39" s="804"/>
      <c r="XEW39" s="804"/>
      <c r="XEX39" s="804"/>
      <c r="XEY39" s="804"/>
      <c r="XEZ39" s="804"/>
      <c r="XFA39" s="804"/>
      <c r="XFB39" s="804"/>
      <c r="XFC39" s="804"/>
      <c r="XFD39" s="804"/>
    </row>
    <row r="40" s="792" customFormat="1" ht="27" customHeight="1" spans="1:16384">
      <c r="A40" s="422" t="s">
        <v>310</v>
      </c>
      <c r="B40" s="431" t="s">
        <v>109</v>
      </c>
      <c r="C40" s="426" t="s">
        <v>190</v>
      </c>
      <c r="D40" s="798">
        <f t="shared" si="4"/>
        <v>502426</v>
      </c>
      <c r="E40" s="800">
        <v>502426</v>
      </c>
      <c r="F40" s="798"/>
      <c r="G40" s="798"/>
      <c r="XEN40" s="804"/>
      <c r="XEO40" s="804"/>
      <c r="XEP40" s="804"/>
      <c r="XEQ40" s="804"/>
      <c r="XER40" s="804"/>
      <c r="XES40" s="804"/>
      <c r="XET40" s="804"/>
      <c r="XEU40" s="804"/>
      <c r="XEV40" s="804"/>
      <c r="XEW40" s="804"/>
      <c r="XEX40" s="804"/>
      <c r="XEY40" s="804"/>
      <c r="XEZ40" s="804"/>
      <c r="XFA40" s="804"/>
      <c r="XFB40" s="804"/>
      <c r="XFC40" s="804"/>
      <c r="XFD40" s="804"/>
    </row>
    <row r="41" s="791" customFormat="1" ht="27" customHeight="1" spans="1:16384">
      <c r="A41" s="577"/>
      <c r="B41" s="429" t="s">
        <v>111</v>
      </c>
      <c r="C41" s="430" t="s">
        <v>112</v>
      </c>
      <c r="D41" s="797">
        <f t="shared" si="4"/>
        <v>273357</v>
      </c>
      <c r="E41" s="797">
        <f t="shared" ref="E41:G41" si="5">E42+E45+E48</f>
        <v>273357</v>
      </c>
      <c r="F41" s="797">
        <f t="shared" si="5"/>
        <v>0</v>
      </c>
      <c r="G41" s="797">
        <f t="shared" si="5"/>
        <v>0</v>
      </c>
      <c r="XEN41" s="803"/>
      <c r="XEO41" s="803"/>
      <c r="XEP41" s="803"/>
      <c r="XEQ41" s="803"/>
      <c r="XER41" s="803"/>
      <c r="XES41" s="803"/>
      <c r="XET41" s="803"/>
      <c r="XEU41" s="803"/>
      <c r="XEV41" s="803"/>
      <c r="XEW41" s="803"/>
      <c r="XEX41" s="803"/>
      <c r="XEY41" s="803"/>
      <c r="XEZ41" s="803"/>
      <c r="XFA41" s="803"/>
      <c r="XFB41" s="803"/>
      <c r="XFC41" s="803"/>
      <c r="XFD41" s="803"/>
    </row>
    <row r="42" s="792" customFormat="1" ht="27" customHeight="1" spans="1:16384">
      <c r="A42" s="431" t="s">
        <v>289</v>
      </c>
      <c r="B42" s="431" t="s">
        <v>111</v>
      </c>
      <c r="C42" s="426" t="s">
        <v>162</v>
      </c>
      <c r="D42" s="798">
        <f t="shared" si="4"/>
        <v>73094</v>
      </c>
      <c r="E42" s="800">
        <f t="shared" ref="E42:E46" si="6">E43</f>
        <v>73094</v>
      </c>
      <c r="F42" s="798"/>
      <c r="G42" s="798"/>
      <c r="XEN42" s="804"/>
      <c r="XEO42" s="804"/>
      <c r="XEP42" s="804"/>
      <c r="XEQ42" s="804"/>
      <c r="XER42" s="804"/>
      <c r="XES42" s="804"/>
      <c r="XET42" s="804"/>
      <c r="XEU42" s="804"/>
      <c r="XEV42" s="804"/>
      <c r="XEW42" s="804"/>
      <c r="XEX42" s="804"/>
      <c r="XEY42" s="804"/>
      <c r="XEZ42" s="804"/>
      <c r="XFA42" s="804"/>
      <c r="XFB42" s="804"/>
      <c r="XFC42" s="804"/>
      <c r="XFD42" s="804"/>
    </row>
    <row r="43" s="792" customFormat="1" ht="27" customHeight="1" spans="1:16384">
      <c r="A43" s="431" t="s">
        <v>302</v>
      </c>
      <c r="B43" s="431" t="s">
        <v>111</v>
      </c>
      <c r="C43" s="426" t="s">
        <v>164</v>
      </c>
      <c r="D43" s="798">
        <f t="shared" si="4"/>
        <v>73094</v>
      </c>
      <c r="E43" s="800">
        <f t="shared" si="6"/>
        <v>73094</v>
      </c>
      <c r="F43" s="798"/>
      <c r="G43" s="798"/>
      <c r="XEN43" s="804"/>
      <c r="XEO43" s="804"/>
      <c r="XEP43" s="804"/>
      <c r="XEQ43" s="804"/>
      <c r="XER43" s="804"/>
      <c r="XES43" s="804"/>
      <c r="XET43" s="804"/>
      <c r="XEU43" s="804"/>
      <c r="XEV43" s="804"/>
      <c r="XEW43" s="804"/>
      <c r="XEX43" s="804"/>
      <c r="XEY43" s="804"/>
      <c r="XEZ43" s="804"/>
      <c r="XFA43" s="804"/>
      <c r="XFB43" s="804"/>
      <c r="XFC43" s="804"/>
      <c r="XFD43" s="804"/>
    </row>
    <row r="44" s="792" customFormat="1" ht="27" customHeight="1" spans="1:16384">
      <c r="A44" s="431" t="s">
        <v>303</v>
      </c>
      <c r="B44" s="431" t="s">
        <v>111</v>
      </c>
      <c r="C44" s="426" t="s">
        <v>166</v>
      </c>
      <c r="D44" s="798">
        <f t="shared" si="4"/>
        <v>73094</v>
      </c>
      <c r="E44" s="800">
        <v>73094</v>
      </c>
      <c r="F44" s="798"/>
      <c r="G44" s="798"/>
      <c r="XEN44" s="804"/>
      <c r="XEO44" s="804"/>
      <c r="XEP44" s="804"/>
      <c r="XEQ44" s="804"/>
      <c r="XER44" s="804"/>
      <c r="XES44" s="804"/>
      <c r="XET44" s="804"/>
      <c r="XEU44" s="804"/>
      <c r="XEV44" s="804"/>
      <c r="XEW44" s="804"/>
      <c r="XEX44" s="804"/>
      <c r="XEY44" s="804"/>
      <c r="XEZ44" s="804"/>
      <c r="XFA44" s="804"/>
      <c r="XFB44" s="804"/>
      <c r="XFC44" s="804"/>
      <c r="XFD44" s="804"/>
    </row>
    <row r="45" s="792" customFormat="1" ht="27" customHeight="1" spans="1:16384">
      <c r="A45" s="431" t="s">
        <v>295</v>
      </c>
      <c r="B45" s="431" t="s">
        <v>111</v>
      </c>
      <c r="C45" s="426" t="s">
        <v>173</v>
      </c>
      <c r="D45" s="798">
        <f t="shared" si="4"/>
        <v>34263</v>
      </c>
      <c r="E45" s="800">
        <f t="shared" si="6"/>
        <v>34263</v>
      </c>
      <c r="F45" s="798"/>
      <c r="G45" s="798"/>
      <c r="XEN45" s="804"/>
      <c r="XEO45" s="804"/>
      <c r="XEP45" s="804"/>
      <c r="XEQ45" s="804"/>
      <c r="XER45" s="804"/>
      <c r="XES45" s="804"/>
      <c r="XET45" s="804"/>
      <c r="XEU45" s="804"/>
      <c r="XEV45" s="804"/>
      <c r="XEW45" s="804"/>
      <c r="XEX45" s="804"/>
      <c r="XEY45" s="804"/>
      <c r="XEZ45" s="804"/>
      <c r="XFA45" s="804"/>
      <c r="XFB45" s="804"/>
      <c r="XFC45" s="804"/>
      <c r="XFD45" s="804"/>
    </row>
    <row r="46" s="792" customFormat="1" ht="27" customHeight="1" spans="1:16384">
      <c r="A46" s="431" t="s">
        <v>296</v>
      </c>
      <c r="B46" s="431" t="s">
        <v>111</v>
      </c>
      <c r="C46" s="426" t="s">
        <v>175</v>
      </c>
      <c r="D46" s="798">
        <f t="shared" si="4"/>
        <v>34263</v>
      </c>
      <c r="E46" s="800">
        <f t="shared" si="6"/>
        <v>34263</v>
      </c>
      <c r="F46" s="798"/>
      <c r="G46" s="798"/>
      <c r="XEN46" s="804"/>
      <c r="XEO46" s="804"/>
      <c r="XEP46" s="804"/>
      <c r="XEQ46" s="804"/>
      <c r="XER46" s="804"/>
      <c r="XES46" s="804"/>
      <c r="XET46" s="804"/>
      <c r="XEU46" s="804"/>
      <c r="XEV46" s="804"/>
      <c r="XEW46" s="804"/>
      <c r="XEX46" s="804"/>
      <c r="XEY46" s="804"/>
      <c r="XEZ46" s="804"/>
      <c r="XFA46" s="804"/>
      <c r="XFB46" s="804"/>
      <c r="XFC46" s="804"/>
      <c r="XFD46" s="804"/>
    </row>
    <row r="47" s="792" customFormat="1" ht="27" customHeight="1" spans="1:16384">
      <c r="A47" s="431" t="s">
        <v>297</v>
      </c>
      <c r="B47" s="431" t="s">
        <v>111</v>
      </c>
      <c r="C47" s="426" t="s">
        <v>176</v>
      </c>
      <c r="D47" s="798">
        <f t="shared" si="4"/>
        <v>34263</v>
      </c>
      <c r="E47" s="800">
        <v>34263</v>
      </c>
      <c r="F47" s="798"/>
      <c r="G47" s="798"/>
      <c r="XEN47" s="804"/>
      <c r="XEO47" s="804"/>
      <c r="XEP47" s="804"/>
      <c r="XEQ47" s="804"/>
      <c r="XER47" s="804"/>
      <c r="XES47" s="804"/>
      <c r="XET47" s="804"/>
      <c r="XEU47" s="804"/>
      <c r="XEV47" s="804"/>
      <c r="XEW47" s="804"/>
      <c r="XEX47" s="804"/>
      <c r="XEY47" s="804"/>
      <c r="XEZ47" s="804"/>
      <c r="XFA47" s="804"/>
      <c r="XFB47" s="804"/>
      <c r="XFC47" s="804"/>
      <c r="XFD47" s="804"/>
    </row>
    <row r="48" s="792" customFormat="1" ht="27" customHeight="1" spans="1:16384">
      <c r="A48" s="431" t="s">
        <v>298</v>
      </c>
      <c r="B48" s="431" t="s">
        <v>111</v>
      </c>
      <c r="C48" s="711" t="s">
        <v>177</v>
      </c>
      <c r="D48" s="798">
        <f t="shared" si="4"/>
        <v>166000</v>
      </c>
      <c r="E48" s="798">
        <f t="shared" ref="E48:G48" si="7">E49</f>
        <v>166000</v>
      </c>
      <c r="F48" s="798">
        <f t="shared" si="7"/>
        <v>0</v>
      </c>
      <c r="G48" s="798">
        <f t="shared" si="7"/>
        <v>0</v>
      </c>
      <c r="XEN48" s="804"/>
      <c r="XEO48" s="804"/>
      <c r="XEP48" s="804"/>
      <c r="XEQ48" s="804"/>
      <c r="XER48" s="804"/>
      <c r="XES48" s="804"/>
      <c r="XET48" s="804"/>
      <c r="XEU48" s="804"/>
      <c r="XEV48" s="804"/>
      <c r="XEW48" s="804"/>
      <c r="XEX48" s="804"/>
      <c r="XEY48" s="804"/>
      <c r="XEZ48" s="804"/>
      <c r="XFA48" s="804"/>
      <c r="XFB48" s="804"/>
      <c r="XFC48" s="804"/>
      <c r="XFD48" s="804"/>
    </row>
    <row r="49" s="792" customFormat="1" ht="27" customHeight="1" spans="1:16384">
      <c r="A49" s="422" t="s">
        <v>307</v>
      </c>
      <c r="B49" s="431" t="s">
        <v>111</v>
      </c>
      <c r="C49" s="711" t="s">
        <v>179</v>
      </c>
      <c r="D49" s="798">
        <f t="shared" si="4"/>
        <v>166000</v>
      </c>
      <c r="E49" s="798">
        <f t="shared" ref="E49:G49" si="8">E50</f>
        <v>166000</v>
      </c>
      <c r="F49" s="798">
        <f t="shared" si="8"/>
        <v>0</v>
      </c>
      <c r="G49" s="798">
        <f t="shared" si="8"/>
        <v>0</v>
      </c>
      <c r="XEN49" s="804"/>
      <c r="XEO49" s="804"/>
      <c r="XEP49" s="804"/>
      <c r="XEQ49" s="804"/>
      <c r="XER49" s="804"/>
      <c r="XES49" s="804"/>
      <c r="XET49" s="804"/>
      <c r="XEU49" s="804"/>
      <c r="XEV49" s="804"/>
      <c r="XEW49" s="804"/>
      <c r="XEX49" s="804"/>
      <c r="XEY49" s="804"/>
      <c r="XEZ49" s="804"/>
      <c r="XFA49" s="804"/>
      <c r="XFB49" s="804"/>
      <c r="XFC49" s="804"/>
      <c r="XFD49" s="804"/>
    </row>
    <row r="50" s="792" customFormat="1" ht="27" customHeight="1" spans="1:16384">
      <c r="A50" s="422" t="s">
        <v>148</v>
      </c>
      <c r="B50" s="431" t="s">
        <v>111</v>
      </c>
      <c r="C50" s="799" t="s">
        <v>181</v>
      </c>
      <c r="D50" s="798">
        <f t="shared" si="4"/>
        <v>166000</v>
      </c>
      <c r="E50" s="798">
        <v>166000</v>
      </c>
      <c r="F50" s="798">
        <v>0</v>
      </c>
      <c r="G50" s="798">
        <v>0</v>
      </c>
      <c r="XEN50" s="804"/>
      <c r="XEO50" s="804"/>
      <c r="XEP50" s="804"/>
      <c r="XEQ50" s="804"/>
      <c r="XER50" s="804"/>
      <c r="XES50" s="804"/>
      <c r="XET50" s="804"/>
      <c r="XEU50" s="804"/>
      <c r="XEV50" s="804"/>
      <c r="XEW50" s="804"/>
      <c r="XEX50" s="804"/>
      <c r="XEY50" s="804"/>
      <c r="XEZ50" s="804"/>
      <c r="XFA50" s="804"/>
      <c r="XFB50" s="804"/>
      <c r="XFC50" s="804"/>
      <c r="XFD50" s="804"/>
    </row>
    <row r="51" s="791" customFormat="1" ht="27" customHeight="1" spans="1:16382">
      <c r="A51" s="451"/>
      <c r="B51" s="429" t="s">
        <v>113</v>
      </c>
      <c r="C51" s="801" t="s">
        <v>282</v>
      </c>
      <c r="D51" s="797">
        <f t="shared" si="4"/>
        <v>4298335.3</v>
      </c>
      <c r="E51" s="797">
        <f t="shared" ref="E51:G51" si="9">E52+E58+E61+E64</f>
        <v>3667665.3</v>
      </c>
      <c r="F51" s="797">
        <f t="shared" si="9"/>
        <v>607270</v>
      </c>
      <c r="G51" s="797">
        <f t="shared" si="9"/>
        <v>23400</v>
      </c>
      <c r="XEN51" s="803"/>
      <c r="XEO51" s="803"/>
      <c r="XEP51" s="803"/>
      <c r="XEQ51" s="803"/>
      <c r="XER51" s="803"/>
      <c r="XES51" s="803"/>
      <c r="XET51" s="803"/>
      <c r="XEU51" s="803"/>
      <c r="XEV51" s="803"/>
      <c r="XEW51" s="803"/>
      <c r="XEX51" s="803"/>
      <c r="XEY51" s="803"/>
      <c r="XEZ51" s="803"/>
      <c r="XFA51" s="803"/>
      <c r="XFB51" s="803"/>
    </row>
    <row r="52" s="792" customFormat="1" ht="27" customHeight="1" spans="1:16382">
      <c r="A52" s="431" t="s">
        <v>289</v>
      </c>
      <c r="B52" s="431" t="s">
        <v>113</v>
      </c>
      <c r="C52" s="696" t="s">
        <v>162</v>
      </c>
      <c r="D52" s="798">
        <f t="shared" si="4"/>
        <v>702930</v>
      </c>
      <c r="E52" s="798">
        <f>E53+E56</f>
        <v>702930</v>
      </c>
      <c r="F52" s="798"/>
      <c r="G52" s="798"/>
      <c r="XEN52" s="804"/>
      <c r="XEO52" s="804"/>
      <c r="XEP52" s="804"/>
      <c r="XEQ52" s="804"/>
      <c r="XER52" s="804"/>
      <c r="XES52" s="804"/>
      <c r="XET52" s="804"/>
      <c r="XEU52" s="804"/>
      <c r="XEV52" s="804"/>
      <c r="XEW52" s="804"/>
      <c r="XEX52" s="804"/>
      <c r="XEY52" s="804"/>
      <c r="XEZ52" s="804"/>
      <c r="XFA52" s="804"/>
      <c r="XFB52" s="804"/>
    </row>
    <row r="53" s="792" customFormat="1" ht="27" customHeight="1" spans="1:16382">
      <c r="A53" s="431" t="s">
        <v>302</v>
      </c>
      <c r="B53" s="431" t="s">
        <v>113</v>
      </c>
      <c r="C53" s="696" t="s">
        <v>164</v>
      </c>
      <c r="D53" s="798">
        <f t="shared" si="4"/>
        <v>569079</v>
      </c>
      <c r="E53" s="798">
        <f>E54+E55</f>
        <v>569079</v>
      </c>
      <c r="F53" s="798"/>
      <c r="G53" s="798"/>
      <c r="XEN53" s="804"/>
      <c r="XEO53" s="804"/>
      <c r="XEP53" s="804"/>
      <c r="XEQ53" s="804"/>
      <c r="XER53" s="804"/>
      <c r="XES53" s="804"/>
      <c r="XET53" s="804"/>
      <c r="XEU53" s="804"/>
      <c r="XEV53" s="804"/>
      <c r="XEW53" s="804"/>
      <c r="XEX53" s="804"/>
      <c r="XEY53" s="804"/>
      <c r="XEZ53" s="804"/>
      <c r="XFA53" s="804"/>
      <c r="XFB53" s="804"/>
    </row>
    <row r="54" s="792" customFormat="1" ht="27" customHeight="1" spans="1:16382">
      <c r="A54" s="431" t="s">
        <v>303</v>
      </c>
      <c r="B54" s="431" t="s">
        <v>113</v>
      </c>
      <c r="C54" s="696" t="s">
        <v>166</v>
      </c>
      <c r="D54" s="798">
        <f t="shared" si="4"/>
        <v>379386</v>
      </c>
      <c r="E54" s="798">
        <v>379386</v>
      </c>
      <c r="F54" s="798"/>
      <c r="G54" s="798"/>
      <c r="XEN54" s="804"/>
      <c r="XEO54" s="804"/>
      <c r="XEP54" s="804"/>
      <c r="XEQ54" s="804"/>
      <c r="XER54" s="804"/>
      <c r="XES54" s="804"/>
      <c r="XET54" s="804"/>
      <c r="XEU54" s="804"/>
      <c r="XEV54" s="804"/>
      <c r="XEW54" s="804"/>
      <c r="XEX54" s="804"/>
      <c r="XEY54" s="804"/>
      <c r="XEZ54" s="804"/>
      <c r="XFA54" s="804"/>
      <c r="XFB54" s="804"/>
    </row>
    <row r="55" s="792" customFormat="1" ht="27" customHeight="1" spans="1:16382">
      <c r="A55" s="431" t="s">
        <v>304</v>
      </c>
      <c r="B55" s="431" t="s">
        <v>113</v>
      </c>
      <c r="C55" s="696" t="s">
        <v>168</v>
      </c>
      <c r="D55" s="798">
        <f t="shared" si="4"/>
        <v>189693</v>
      </c>
      <c r="E55" s="798">
        <v>189693</v>
      </c>
      <c r="F55" s="798"/>
      <c r="G55" s="798"/>
      <c r="XEN55" s="804"/>
      <c r="XEO55" s="804"/>
      <c r="XEP55" s="804"/>
      <c r="XEQ55" s="804"/>
      <c r="XER55" s="804"/>
      <c r="XES55" s="804"/>
      <c r="XET55" s="804"/>
      <c r="XEU55" s="804"/>
      <c r="XEV55" s="804"/>
      <c r="XEW55" s="804"/>
      <c r="XEX55" s="804"/>
      <c r="XEY55" s="804"/>
      <c r="XEZ55" s="804"/>
      <c r="XFA55" s="804"/>
      <c r="XFB55" s="804"/>
    </row>
    <row r="56" s="792" customFormat="1" ht="27" customHeight="1" spans="1:16382">
      <c r="A56" s="431" t="s">
        <v>305</v>
      </c>
      <c r="B56" s="431" t="s">
        <v>113</v>
      </c>
      <c r="C56" s="696" t="s">
        <v>169</v>
      </c>
      <c r="D56" s="798">
        <f t="shared" si="4"/>
        <v>133851</v>
      </c>
      <c r="E56" s="798">
        <f t="shared" ref="E56:E59" si="10">E57</f>
        <v>133851</v>
      </c>
      <c r="F56" s="798"/>
      <c r="G56" s="798"/>
      <c r="XEN56" s="804"/>
      <c r="XEO56" s="804"/>
      <c r="XEP56" s="804"/>
      <c r="XEQ56" s="804"/>
      <c r="XER56" s="804"/>
      <c r="XES56" s="804"/>
      <c r="XET56" s="804"/>
      <c r="XEU56" s="804"/>
      <c r="XEV56" s="804"/>
      <c r="XEW56" s="804"/>
      <c r="XEX56" s="804"/>
      <c r="XEY56" s="804"/>
      <c r="XEZ56" s="804"/>
      <c r="XFA56" s="804"/>
      <c r="XFB56" s="804"/>
    </row>
    <row r="57" s="792" customFormat="1" ht="27" customHeight="1" spans="1:16382">
      <c r="A57" s="431" t="s">
        <v>306</v>
      </c>
      <c r="B57" s="431" t="s">
        <v>113</v>
      </c>
      <c r="C57" s="696" t="s">
        <v>171</v>
      </c>
      <c r="D57" s="798">
        <f t="shared" si="4"/>
        <v>133851</v>
      </c>
      <c r="E57" s="798">
        <v>133851</v>
      </c>
      <c r="F57" s="798"/>
      <c r="G57" s="798"/>
      <c r="XEN57" s="804"/>
      <c r="XEO57" s="804"/>
      <c r="XEP57" s="804"/>
      <c r="XEQ57" s="804"/>
      <c r="XER57" s="804"/>
      <c r="XES57" s="804"/>
      <c r="XET57" s="804"/>
      <c r="XEU57" s="804"/>
      <c r="XEV57" s="804"/>
      <c r="XEW57" s="804"/>
      <c r="XEX57" s="804"/>
      <c r="XEY57" s="804"/>
      <c r="XEZ57" s="804"/>
      <c r="XFA57" s="804"/>
      <c r="XFB57" s="804"/>
    </row>
    <row r="58" s="792" customFormat="1" ht="27" customHeight="1" spans="1:16382">
      <c r="A58" s="431" t="s">
        <v>295</v>
      </c>
      <c r="B58" s="431" t="s">
        <v>113</v>
      </c>
      <c r="C58" s="696" t="s">
        <v>173</v>
      </c>
      <c r="D58" s="798">
        <f t="shared" si="4"/>
        <v>177837</v>
      </c>
      <c r="E58" s="798">
        <f t="shared" si="10"/>
        <v>177837</v>
      </c>
      <c r="F58" s="798"/>
      <c r="G58" s="798"/>
      <c r="XEN58" s="804"/>
      <c r="XEO58" s="804"/>
      <c r="XEP58" s="804"/>
      <c r="XEQ58" s="804"/>
      <c r="XER58" s="804"/>
      <c r="XES58" s="804"/>
      <c r="XET58" s="804"/>
      <c r="XEU58" s="804"/>
      <c r="XEV58" s="804"/>
      <c r="XEW58" s="804"/>
      <c r="XEX58" s="804"/>
      <c r="XEY58" s="804"/>
      <c r="XEZ58" s="804"/>
      <c r="XFA58" s="804"/>
      <c r="XFB58" s="804"/>
    </row>
    <row r="59" s="792" customFormat="1" ht="27" customHeight="1" spans="1:16382">
      <c r="A59" s="431" t="s">
        <v>296</v>
      </c>
      <c r="B59" s="431" t="s">
        <v>113</v>
      </c>
      <c r="C59" s="696" t="s">
        <v>175</v>
      </c>
      <c r="D59" s="798">
        <f t="shared" si="4"/>
        <v>177837</v>
      </c>
      <c r="E59" s="798">
        <f t="shared" si="10"/>
        <v>177837</v>
      </c>
      <c r="F59" s="798"/>
      <c r="G59" s="798"/>
      <c r="XEN59" s="804"/>
      <c r="XEO59" s="804"/>
      <c r="XEP59" s="804"/>
      <c r="XEQ59" s="804"/>
      <c r="XER59" s="804"/>
      <c r="XES59" s="804"/>
      <c r="XET59" s="804"/>
      <c r="XEU59" s="804"/>
      <c r="XEV59" s="804"/>
      <c r="XEW59" s="804"/>
      <c r="XEX59" s="804"/>
      <c r="XEY59" s="804"/>
      <c r="XEZ59" s="804"/>
      <c r="XFA59" s="804"/>
      <c r="XFB59" s="804"/>
    </row>
    <row r="60" s="792" customFormat="1" ht="27" customHeight="1" spans="1:16382">
      <c r="A60" s="431" t="s">
        <v>297</v>
      </c>
      <c r="B60" s="431" t="s">
        <v>113</v>
      </c>
      <c r="C60" s="696" t="s">
        <v>176</v>
      </c>
      <c r="D60" s="798">
        <f t="shared" si="4"/>
        <v>177837</v>
      </c>
      <c r="E60" s="798">
        <v>177837</v>
      </c>
      <c r="F60" s="798"/>
      <c r="G60" s="798"/>
      <c r="XEN60" s="804"/>
      <c r="XEO60" s="804"/>
      <c r="XEP60" s="804"/>
      <c r="XEQ60" s="804"/>
      <c r="XER60" s="804"/>
      <c r="XES60" s="804"/>
      <c r="XET60" s="804"/>
      <c r="XEU60" s="804"/>
      <c r="XEV60" s="804"/>
      <c r="XEW60" s="804"/>
      <c r="XEX60" s="804"/>
      <c r="XEY60" s="804"/>
      <c r="XEZ60" s="804"/>
      <c r="XFA60" s="804"/>
      <c r="XFB60" s="804"/>
    </row>
    <row r="61" s="792" customFormat="1" ht="27" customHeight="1" spans="1:16382">
      <c r="A61" s="422" t="s">
        <v>298</v>
      </c>
      <c r="B61" s="431" t="s">
        <v>113</v>
      </c>
      <c r="C61" s="696" t="s">
        <v>145</v>
      </c>
      <c r="D61" s="802">
        <f t="shared" ref="D61:D63" si="11">E61+F61+G61</f>
        <v>3133028.3</v>
      </c>
      <c r="E61" s="802">
        <f t="shared" ref="E61:E65" si="12">E62</f>
        <v>2502358.3</v>
      </c>
      <c r="F61" s="802">
        <v>607270</v>
      </c>
      <c r="G61" s="802">
        <v>23400</v>
      </c>
      <c r="XEN61" s="804"/>
      <c r="XEO61" s="804"/>
      <c r="XEP61" s="804"/>
      <c r="XEQ61" s="804"/>
      <c r="XER61" s="804"/>
      <c r="XES61" s="804"/>
      <c r="XET61" s="804"/>
      <c r="XEU61" s="804"/>
      <c r="XEV61" s="804"/>
      <c r="XEW61" s="804"/>
      <c r="XEX61" s="804"/>
      <c r="XEY61" s="804"/>
      <c r="XEZ61" s="804"/>
      <c r="XFA61" s="804"/>
      <c r="XFB61" s="804"/>
    </row>
    <row r="62" s="792" customFormat="1" ht="27" customHeight="1" spans="1:16382">
      <c r="A62" s="422" t="s">
        <v>307</v>
      </c>
      <c r="B62" s="431" t="s">
        <v>113</v>
      </c>
      <c r="C62" s="696" t="s">
        <v>147</v>
      </c>
      <c r="D62" s="802">
        <f t="shared" si="11"/>
        <v>3133028.3</v>
      </c>
      <c r="E62" s="802">
        <f t="shared" si="12"/>
        <v>2502358.3</v>
      </c>
      <c r="F62" s="802">
        <v>607270</v>
      </c>
      <c r="G62" s="802">
        <v>23400</v>
      </c>
      <c r="XEN62" s="804"/>
      <c r="XEO62" s="804"/>
      <c r="XEP62" s="804"/>
      <c r="XEQ62" s="804"/>
      <c r="XER62" s="804"/>
      <c r="XES62" s="804"/>
      <c r="XET62" s="804"/>
      <c r="XEU62" s="804"/>
      <c r="XEV62" s="804"/>
      <c r="XEW62" s="804"/>
      <c r="XEX62" s="804"/>
      <c r="XEY62" s="804"/>
      <c r="XEZ62" s="804"/>
      <c r="XFA62" s="804"/>
      <c r="XFB62" s="804"/>
    </row>
    <row r="63" s="792" customFormat="1" ht="27" customHeight="1" spans="1:16384">
      <c r="A63" s="422" t="s">
        <v>148</v>
      </c>
      <c r="B63" s="431" t="s">
        <v>113</v>
      </c>
      <c r="C63" s="696" t="s">
        <v>149</v>
      </c>
      <c r="D63" s="802">
        <f t="shared" si="11"/>
        <v>3133028.3</v>
      </c>
      <c r="E63" s="802">
        <f>3667665.3-1165307</f>
        <v>2502358.3</v>
      </c>
      <c r="F63" s="802">
        <v>607270</v>
      </c>
      <c r="G63" s="802">
        <v>23400</v>
      </c>
      <c r="XEN63" s="804"/>
      <c r="XEO63" s="804"/>
      <c r="XEP63" s="804"/>
      <c r="XEQ63" s="804"/>
      <c r="XER63" s="804"/>
      <c r="XES63" s="804"/>
      <c r="XET63" s="804"/>
      <c r="XEU63" s="804"/>
      <c r="XEV63" s="804"/>
      <c r="XEW63" s="804"/>
      <c r="XEX63" s="804"/>
      <c r="XEY63" s="804"/>
      <c r="XEZ63" s="804"/>
      <c r="XFA63" s="804"/>
      <c r="XFB63" s="804"/>
      <c r="XFC63" s="804"/>
      <c r="XFD63" s="804"/>
    </row>
    <row r="64" s="792" customFormat="1" ht="27" customHeight="1" spans="1:16384">
      <c r="A64" s="431" t="s">
        <v>308</v>
      </c>
      <c r="B64" s="431" t="s">
        <v>113</v>
      </c>
      <c r="C64" s="696" t="s">
        <v>188</v>
      </c>
      <c r="D64" s="798">
        <f t="shared" ref="D64:D66" si="13">SUM(E64:G64)</f>
        <v>284540</v>
      </c>
      <c r="E64" s="800">
        <f t="shared" si="12"/>
        <v>284540</v>
      </c>
      <c r="F64" s="798"/>
      <c r="G64" s="798"/>
      <c r="XEN64" s="804"/>
      <c r="XEO64" s="804"/>
      <c r="XEP64" s="804"/>
      <c r="XEQ64" s="804"/>
      <c r="XER64" s="804"/>
      <c r="XES64" s="804"/>
      <c r="XET64" s="804"/>
      <c r="XEU64" s="804"/>
      <c r="XEV64" s="804"/>
      <c r="XEW64" s="804"/>
      <c r="XEX64" s="804"/>
      <c r="XEY64" s="804"/>
      <c r="XEZ64" s="804"/>
      <c r="XFA64" s="804"/>
      <c r="XFB64" s="804"/>
      <c r="XFC64" s="804"/>
      <c r="XFD64" s="804"/>
    </row>
    <row r="65" s="792" customFormat="1" ht="27" customHeight="1" spans="1:16384">
      <c r="A65" s="422" t="s">
        <v>309</v>
      </c>
      <c r="B65" s="431" t="s">
        <v>113</v>
      </c>
      <c r="C65" s="696" t="s">
        <v>189</v>
      </c>
      <c r="D65" s="798">
        <f t="shared" si="13"/>
        <v>284540</v>
      </c>
      <c r="E65" s="800">
        <f t="shared" si="12"/>
        <v>284540</v>
      </c>
      <c r="F65" s="798"/>
      <c r="G65" s="798"/>
      <c r="XEN65" s="804"/>
      <c r="XEO65" s="804"/>
      <c r="XEP65" s="804"/>
      <c r="XEQ65" s="804"/>
      <c r="XER65" s="804"/>
      <c r="XES65" s="804"/>
      <c r="XET65" s="804"/>
      <c r="XEU65" s="804"/>
      <c r="XEV65" s="804"/>
      <c r="XEW65" s="804"/>
      <c r="XEX65" s="804"/>
      <c r="XEY65" s="804"/>
      <c r="XEZ65" s="804"/>
      <c r="XFA65" s="804"/>
      <c r="XFB65" s="804"/>
      <c r="XFC65" s="804"/>
      <c r="XFD65" s="804"/>
    </row>
    <row r="66" s="792" customFormat="1" ht="27" customHeight="1" spans="1:16384">
      <c r="A66" s="422" t="s">
        <v>310</v>
      </c>
      <c r="B66" s="431" t="s">
        <v>113</v>
      </c>
      <c r="C66" s="696" t="s">
        <v>190</v>
      </c>
      <c r="D66" s="798">
        <f t="shared" si="13"/>
        <v>284540</v>
      </c>
      <c r="E66" s="800">
        <v>284540</v>
      </c>
      <c r="F66" s="798"/>
      <c r="G66" s="798"/>
      <c r="XEN66" s="804"/>
      <c r="XEO66" s="804"/>
      <c r="XEP66" s="804"/>
      <c r="XEQ66" s="804"/>
      <c r="XER66" s="804"/>
      <c r="XES66" s="804"/>
      <c r="XET66" s="804"/>
      <c r="XEU66" s="804"/>
      <c r="XEV66" s="804"/>
      <c r="XEW66" s="804"/>
      <c r="XEX66" s="804"/>
      <c r="XEY66" s="804"/>
      <c r="XEZ66" s="804"/>
      <c r="XFA66" s="804"/>
      <c r="XFB66" s="804"/>
      <c r="XFC66" s="804"/>
      <c r="XFD66" s="804"/>
    </row>
    <row r="67" s="410" customFormat="1" ht="27" customHeight="1" spans="1:9">
      <c r="A67" s="445"/>
      <c r="B67" s="415" t="s">
        <v>115</v>
      </c>
      <c r="C67" s="380" t="s">
        <v>284</v>
      </c>
      <c r="D67" s="512">
        <v>2024687</v>
      </c>
      <c r="E67" s="512">
        <v>1713655</v>
      </c>
      <c r="F67" s="512">
        <v>311032</v>
      </c>
      <c r="G67" s="512"/>
      <c r="H67" s="739"/>
      <c r="I67" s="739"/>
    </row>
    <row r="68" s="366" customFormat="1" ht="27" customHeight="1" spans="1:9">
      <c r="A68" s="422" t="s">
        <v>289</v>
      </c>
      <c r="B68" s="422" t="s">
        <v>115</v>
      </c>
      <c r="C68" s="423" t="s">
        <v>128</v>
      </c>
      <c r="D68" s="514">
        <v>308884</v>
      </c>
      <c r="E68" s="514">
        <v>308884</v>
      </c>
      <c r="F68" s="514"/>
      <c r="G68" s="514"/>
      <c r="H68" s="646"/>
      <c r="I68" s="646"/>
    </row>
    <row r="69" s="366" customFormat="1" ht="27" customHeight="1" spans="1:9">
      <c r="A69" s="422" t="s">
        <v>302</v>
      </c>
      <c r="B69" s="422" t="s">
        <v>115</v>
      </c>
      <c r="C69" s="423" t="s">
        <v>129</v>
      </c>
      <c r="D69" s="514">
        <v>264551</v>
      </c>
      <c r="E69" s="514">
        <v>264551</v>
      </c>
      <c r="F69" s="514"/>
      <c r="G69" s="514"/>
      <c r="H69" s="646"/>
      <c r="I69" s="646"/>
    </row>
    <row r="70" s="366" customFormat="1" ht="27" customHeight="1" spans="1:9">
      <c r="A70" s="422" t="s">
        <v>303</v>
      </c>
      <c r="B70" s="422" t="s">
        <v>115</v>
      </c>
      <c r="C70" s="423" t="s">
        <v>131</v>
      </c>
      <c r="D70" s="514">
        <v>176367</v>
      </c>
      <c r="E70" s="514">
        <v>176367</v>
      </c>
      <c r="F70" s="514"/>
      <c r="G70" s="514"/>
      <c r="H70" s="646"/>
      <c r="I70" s="646"/>
    </row>
    <row r="71" s="366" customFormat="1" ht="27" customHeight="1" spans="1:9">
      <c r="A71" s="422" t="s">
        <v>304</v>
      </c>
      <c r="B71" s="422" t="s">
        <v>115</v>
      </c>
      <c r="C71" s="423" t="s">
        <v>133</v>
      </c>
      <c r="D71" s="514">
        <v>88184</v>
      </c>
      <c r="E71" s="514">
        <v>88184</v>
      </c>
      <c r="F71" s="514"/>
      <c r="G71" s="514"/>
      <c r="H71" s="646"/>
      <c r="I71" s="646"/>
    </row>
    <row r="72" s="366" customFormat="1" ht="27" customHeight="1" spans="1:7">
      <c r="A72" s="422" t="s">
        <v>305</v>
      </c>
      <c r="B72" s="422" t="s">
        <v>115</v>
      </c>
      <c r="C72" s="423" t="s">
        <v>135</v>
      </c>
      <c r="D72" s="498">
        <v>44333</v>
      </c>
      <c r="E72" s="498">
        <v>44333</v>
      </c>
      <c r="F72" s="498"/>
      <c r="G72" s="498"/>
    </row>
    <row r="73" s="366" customFormat="1" ht="27" customHeight="1" spans="1:7">
      <c r="A73" s="422" t="s">
        <v>306</v>
      </c>
      <c r="B73" s="422" t="s">
        <v>115</v>
      </c>
      <c r="C73" s="423" t="s">
        <v>137</v>
      </c>
      <c r="D73" s="498">
        <v>44333</v>
      </c>
      <c r="E73" s="498">
        <v>44333</v>
      </c>
      <c r="F73" s="498"/>
      <c r="G73" s="498"/>
    </row>
    <row r="74" s="366" customFormat="1" ht="27" customHeight="1" spans="1:7">
      <c r="A74" s="422" t="s">
        <v>295</v>
      </c>
      <c r="B74" s="422" t="s">
        <v>115</v>
      </c>
      <c r="C74" s="423" t="s">
        <v>139</v>
      </c>
      <c r="D74" s="498">
        <v>82672</v>
      </c>
      <c r="E74" s="498">
        <v>82672</v>
      </c>
      <c r="F74" s="498"/>
      <c r="G74" s="498"/>
    </row>
    <row r="75" s="366" customFormat="1" ht="27" customHeight="1" spans="1:7">
      <c r="A75" s="422" t="s">
        <v>296</v>
      </c>
      <c r="B75" s="422" t="s">
        <v>115</v>
      </c>
      <c r="C75" s="423" t="s">
        <v>141</v>
      </c>
      <c r="D75" s="498">
        <v>82672</v>
      </c>
      <c r="E75" s="498">
        <v>82672</v>
      </c>
      <c r="F75" s="498"/>
      <c r="G75" s="498"/>
    </row>
    <row r="76" s="366" customFormat="1" ht="27" customHeight="1" spans="1:7">
      <c r="A76" s="422" t="s">
        <v>311</v>
      </c>
      <c r="B76" s="422" t="s">
        <v>115</v>
      </c>
      <c r="C76" s="423" t="s">
        <v>194</v>
      </c>
      <c r="D76" s="498">
        <v>82672</v>
      </c>
      <c r="E76" s="498">
        <v>82672</v>
      </c>
      <c r="F76" s="498"/>
      <c r="G76" s="498"/>
    </row>
    <row r="77" s="366" customFormat="1" ht="27" customHeight="1" spans="1:7">
      <c r="A77" s="422" t="s">
        <v>298</v>
      </c>
      <c r="B77" s="422" t="s">
        <v>115</v>
      </c>
      <c r="C77" s="423" t="s">
        <v>177</v>
      </c>
      <c r="D77" s="498">
        <v>1500855</v>
      </c>
      <c r="E77" s="498">
        <v>1189823</v>
      </c>
      <c r="F77" s="514">
        <v>311032</v>
      </c>
      <c r="G77" s="498"/>
    </row>
    <row r="78" s="366" customFormat="1" ht="27" customHeight="1" spans="1:7">
      <c r="A78" s="422" t="s">
        <v>307</v>
      </c>
      <c r="B78" s="422" t="s">
        <v>115</v>
      </c>
      <c r="C78" s="423" t="s">
        <v>179</v>
      </c>
      <c r="D78" s="498">
        <v>1500855</v>
      </c>
      <c r="E78" s="498">
        <v>1189823</v>
      </c>
      <c r="F78" s="514">
        <v>311032</v>
      </c>
      <c r="G78" s="498"/>
    </row>
    <row r="79" s="366" customFormat="1" ht="27" customHeight="1" spans="1:7">
      <c r="A79" s="422" t="s">
        <v>312</v>
      </c>
      <c r="B79" s="422" t="s">
        <v>115</v>
      </c>
      <c r="C79" s="423" t="s">
        <v>198</v>
      </c>
      <c r="D79" s="498">
        <v>1500855</v>
      </c>
      <c r="E79" s="498">
        <v>1189823</v>
      </c>
      <c r="F79" s="514">
        <v>311032</v>
      </c>
      <c r="G79" s="498"/>
    </row>
    <row r="80" s="366" customFormat="1" ht="27" customHeight="1" spans="1:7">
      <c r="A80" s="422" t="s">
        <v>308</v>
      </c>
      <c r="B80" s="422" t="s">
        <v>115</v>
      </c>
      <c r="C80" s="423" t="s">
        <v>157</v>
      </c>
      <c r="D80" s="498">
        <v>132276</v>
      </c>
      <c r="E80" s="498">
        <v>132276</v>
      </c>
      <c r="F80" s="498"/>
      <c r="G80" s="498"/>
    </row>
    <row r="81" s="366" customFormat="1" ht="27" customHeight="1" spans="1:7">
      <c r="A81" s="422" t="s">
        <v>309</v>
      </c>
      <c r="B81" s="422" t="s">
        <v>115</v>
      </c>
      <c r="C81" s="423" t="s">
        <v>159</v>
      </c>
      <c r="D81" s="498">
        <v>132276</v>
      </c>
      <c r="E81" s="498">
        <v>132276</v>
      </c>
      <c r="F81" s="498"/>
      <c r="G81" s="498"/>
    </row>
    <row r="82" s="366" customFormat="1" ht="27" customHeight="1" spans="1:7">
      <c r="A82" s="422" t="s">
        <v>313</v>
      </c>
      <c r="B82" s="422" t="s">
        <v>115</v>
      </c>
      <c r="C82" s="423" t="s">
        <v>161</v>
      </c>
      <c r="D82" s="498">
        <v>132276</v>
      </c>
      <c r="E82" s="498">
        <v>132276</v>
      </c>
      <c r="F82" s="498"/>
      <c r="G82" s="498"/>
    </row>
    <row r="83" s="410" customFormat="1" ht="27" customHeight="1" spans="1:7">
      <c r="A83" s="451"/>
      <c r="B83" s="415" t="s">
        <v>117</v>
      </c>
      <c r="C83" s="380" t="s">
        <v>205</v>
      </c>
      <c r="D83" s="512">
        <v>1499296.44</v>
      </c>
      <c r="E83" s="512">
        <v>1262549.44</v>
      </c>
      <c r="F83" s="495">
        <v>236747</v>
      </c>
      <c r="G83" s="793"/>
    </row>
    <row r="84" s="366" customFormat="1" ht="27" customHeight="1" spans="1:9">
      <c r="A84" s="422" t="s">
        <v>289</v>
      </c>
      <c r="B84" s="422" t="s">
        <v>117</v>
      </c>
      <c r="C84" s="423" t="s">
        <v>128</v>
      </c>
      <c r="D84" s="498">
        <v>203328</v>
      </c>
      <c r="E84" s="498">
        <v>203328</v>
      </c>
      <c r="F84" s="498"/>
      <c r="G84" s="805"/>
      <c r="H84" s="646"/>
      <c r="I84" s="646"/>
    </row>
    <row r="85" s="366" customFormat="1" ht="27" customHeight="1" spans="1:9">
      <c r="A85" s="422" t="s">
        <v>302</v>
      </c>
      <c r="B85" s="422" t="s">
        <v>117</v>
      </c>
      <c r="C85" s="423" t="s">
        <v>129</v>
      </c>
      <c r="D85" s="498">
        <v>195194.88</v>
      </c>
      <c r="E85" s="498">
        <v>195194.88</v>
      </c>
      <c r="F85" s="498"/>
      <c r="G85" s="805"/>
      <c r="H85" s="646"/>
      <c r="I85" s="646"/>
    </row>
    <row r="86" s="366" customFormat="1" ht="27" customHeight="1" spans="1:9">
      <c r="A86" s="422" t="s">
        <v>303</v>
      </c>
      <c r="B86" s="422" t="s">
        <v>117</v>
      </c>
      <c r="C86" s="423" t="s">
        <v>131</v>
      </c>
      <c r="D86" s="498">
        <v>130129.92</v>
      </c>
      <c r="E86" s="498">
        <v>130129.92</v>
      </c>
      <c r="F86" s="498"/>
      <c r="G86" s="805"/>
      <c r="H86" s="646"/>
      <c r="I86" s="646"/>
    </row>
    <row r="87" s="366" customFormat="1" ht="27" customHeight="1" spans="1:9">
      <c r="A87" s="422" t="s">
        <v>304</v>
      </c>
      <c r="B87" s="422" t="s">
        <v>117</v>
      </c>
      <c r="C87" s="423" t="s">
        <v>133</v>
      </c>
      <c r="D87" s="498">
        <v>65064.96</v>
      </c>
      <c r="E87" s="498">
        <v>65064.96</v>
      </c>
      <c r="F87" s="498"/>
      <c r="G87" s="805"/>
      <c r="H87" s="646"/>
      <c r="I87" s="646"/>
    </row>
    <row r="88" s="366" customFormat="1" ht="27" customHeight="1" spans="1:9">
      <c r="A88" s="422" t="s">
        <v>305</v>
      </c>
      <c r="B88" s="422" t="s">
        <v>117</v>
      </c>
      <c r="C88" s="423" t="s">
        <v>135</v>
      </c>
      <c r="D88" s="498">
        <v>8133.12</v>
      </c>
      <c r="E88" s="498">
        <v>8133.12</v>
      </c>
      <c r="F88" s="498"/>
      <c r="G88" s="805"/>
      <c r="H88" s="646"/>
      <c r="I88" s="646"/>
    </row>
    <row r="89" s="366" customFormat="1" ht="27" customHeight="1" spans="1:9">
      <c r="A89" s="422" t="s">
        <v>306</v>
      </c>
      <c r="B89" s="422" t="s">
        <v>117</v>
      </c>
      <c r="C89" s="423" t="s">
        <v>137</v>
      </c>
      <c r="D89" s="498">
        <v>8133.12</v>
      </c>
      <c r="E89" s="498">
        <v>8133.12</v>
      </c>
      <c r="F89" s="498"/>
      <c r="G89" s="805"/>
      <c r="H89" s="646"/>
      <c r="I89" s="646"/>
    </row>
    <row r="90" s="366" customFormat="1" ht="27" customHeight="1" spans="1:9">
      <c r="A90" s="422" t="s">
        <v>295</v>
      </c>
      <c r="B90" s="422" t="s">
        <v>117</v>
      </c>
      <c r="C90" s="423" t="s">
        <v>139</v>
      </c>
      <c r="D90" s="498">
        <v>60998.4</v>
      </c>
      <c r="E90" s="498">
        <v>60998.4</v>
      </c>
      <c r="F90" s="498"/>
      <c r="G90" s="805"/>
      <c r="H90" s="646"/>
      <c r="I90" s="646"/>
    </row>
    <row r="91" s="366" customFormat="1" ht="27" customHeight="1" spans="1:9">
      <c r="A91" s="422" t="s">
        <v>296</v>
      </c>
      <c r="B91" s="422" t="s">
        <v>117</v>
      </c>
      <c r="C91" s="423" t="s">
        <v>141</v>
      </c>
      <c r="D91" s="498">
        <v>60998.4</v>
      </c>
      <c r="E91" s="498">
        <v>60998.4</v>
      </c>
      <c r="F91" s="498"/>
      <c r="G91" s="805"/>
      <c r="H91" s="646"/>
      <c r="I91" s="646"/>
    </row>
    <row r="92" s="366" customFormat="1" ht="27" customHeight="1" spans="1:7">
      <c r="A92" s="458">
        <v>2101101</v>
      </c>
      <c r="B92" s="422" t="s">
        <v>117</v>
      </c>
      <c r="C92" s="483" t="s">
        <v>143</v>
      </c>
      <c r="D92" s="498">
        <v>60998.4</v>
      </c>
      <c r="E92" s="498">
        <v>60998.4</v>
      </c>
      <c r="F92" s="514"/>
      <c r="G92" s="806"/>
    </row>
    <row r="93" s="366" customFormat="1" ht="27" customHeight="1" spans="1:9">
      <c r="A93" s="422" t="s">
        <v>298</v>
      </c>
      <c r="B93" s="422" t="s">
        <v>117</v>
      </c>
      <c r="C93" s="423" t="s">
        <v>145</v>
      </c>
      <c r="D93" s="498">
        <v>1137372.6</v>
      </c>
      <c r="E93" s="498">
        <v>900625.6</v>
      </c>
      <c r="F93" s="498">
        <v>236747</v>
      </c>
      <c r="G93" s="805"/>
      <c r="H93" s="646"/>
      <c r="I93" s="646"/>
    </row>
    <row r="94" s="366" customFormat="1" ht="27" customHeight="1" spans="1:9">
      <c r="A94" s="422" t="s">
        <v>307</v>
      </c>
      <c r="B94" s="422" t="s">
        <v>117</v>
      </c>
      <c r="C94" s="423" t="s">
        <v>147</v>
      </c>
      <c r="D94" s="498">
        <v>1137372.6</v>
      </c>
      <c r="E94" s="498">
        <v>900625.6</v>
      </c>
      <c r="F94" s="498">
        <v>236747</v>
      </c>
      <c r="G94" s="805"/>
      <c r="H94" s="646"/>
      <c r="I94" s="646"/>
    </row>
    <row r="95" s="366" customFormat="1" ht="27" customHeight="1" spans="1:9">
      <c r="A95" s="422" t="s">
        <v>148</v>
      </c>
      <c r="B95" s="422" t="s">
        <v>117</v>
      </c>
      <c r="C95" s="423" t="s">
        <v>149</v>
      </c>
      <c r="D95" s="498">
        <v>1137372.6</v>
      </c>
      <c r="E95" s="498">
        <v>900625.6</v>
      </c>
      <c r="F95" s="498">
        <v>236747</v>
      </c>
      <c r="G95" s="805"/>
      <c r="H95" s="646"/>
      <c r="I95" s="646"/>
    </row>
    <row r="96" s="366" customFormat="1" ht="27" customHeight="1" spans="1:9">
      <c r="A96" s="422" t="s">
        <v>308</v>
      </c>
      <c r="B96" s="422" t="s">
        <v>117</v>
      </c>
      <c r="C96" s="423" t="s">
        <v>157</v>
      </c>
      <c r="D96" s="498">
        <v>97597.44</v>
      </c>
      <c r="E96" s="498">
        <v>97597.44</v>
      </c>
      <c r="F96" s="498"/>
      <c r="G96" s="805"/>
      <c r="H96" s="646"/>
      <c r="I96" s="646"/>
    </row>
    <row r="97" s="366" customFormat="1" ht="27" customHeight="1" spans="1:9">
      <c r="A97" s="422" t="s">
        <v>309</v>
      </c>
      <c r="B97" s="422" t="s">
        <v>117</v>
      </c>
      <c r="C97" s="423" t="s">
        <v>159</v>
      </c>
      <c r="D97" s="498">
        <v>97597.44</v>
      </c>
      <c r="E97" s="498">
        <v>97597.44</v>
      </c>
      <c r="F97" s="498"/>
      <c r="G97" s="805"/>
      <c r="H97" s="646"/>
      <c r="I97" s="646"/>
    </row>
    <row r="98" s="366" customFormat="1" ht="27" customHeight="1" spans="1:7">
      <c r="A98" s="458">
        <v>2210201</v>
      </c>
      <c r="B98" s="422" t="s">
        <v>117</v>
      </c>
      <c r="C98" s="483" t="s">
        <v>161</v>
      </c>
      <c r="D98" s="498">
        <v>97597.44</v>
      </c>
      <c r="E98" s="498">
        <v>97597.44</v>
      </c>
      <c r="F98" s="514"/>
      <c r="G98" s="806"/>
    </row>
    <row r="99" s="410" customFormat="1" ht="27" customHeight="1" spans="1:9">
      <c r="A99" s="451"/>
      <c r="B99" s="415" t="s">
        <v>119</v>
      </c>
      <c r="C99" s="380" t="s">
        <v>286</v>
      </c>
      <c r="D99" s="512">
        <f>D100+D103+D109+D112</f>
        <v>524632</v>
      </c>
      <c r="E99" s="512">
        <v>474946</v>
      </c>
      <c r="F99" s="512">
        <v>49686</v>
      </c>
      <c r="G99" s="512"/>
      <c r="H99" s="739"/>
      <c r="I99" s="739"/>
    </row>
    <row r="100" s="366" customFormat="1" ht="27" customHeight="1" spans="1:9">
      <c r="A100" s="422" t="s">
        <v>298</v>
      </c>
      <c r="B100" s="415" t="s">
        <v>119</v>
      </c>
      <c r="C100" s="423" t="s">
        <v>145</v>
      </c>
      <c r="D100" s="514">
        <v>376908</v>
      </c>
      <c r="E100" s="514">
        <v>327222</v>
      </c>
      <c r="F100" s="514">
        <v>49686</v>
      </c>
      <c r="G100" s="514"/>
      <c r="H100" s="646"/>
      <c r="I100" s="646"/>
    </row>
    <row r="101" s="366" customFormat="1" ht="27" customHeight="1" spans="1:9">
      <c r="A101" s="422" t="s">
        <v>307</v>
      </c>
      <c r="B101" s="415" t="s">
        <v>119</v>
      </c>
      <c r="C101" s="423" t="s">
        <v>147</v>
      </c>
      <c r="D101" s="514">
        <v>376908</v>
      </c>
      <c r="E101" s="514">
        <v>327222</v>
      </c>
      <c r="F101" s="514">
        <v>49686</v>
      </c>
      <c r="G101" s="514"/>
      <c r="H101" s="646"/>
      <c r="I101" s="646"/>
    </row>
    <row r="102" s="366" customFormat="1" ht="27" customHeight="1" spans="1:9">
      <c r="A102" s="422" t="s">
        <v>148</v>
      </c>
      <c r="B102" s="415" t="s">
        <v>119</v>
      </c>
      <c r="C102" s="423" t="s">
        <v>149</v>
      </c>
      <c r="D102" s="514">
        <v>376909</v>
      </c>
      <c r="E102" s="514">
        <v>327222</v>
      </c>
      <c r="F102" s="514">
        <v>49686</v>
      </c>
      <c r="G102" s="514"/>
      <c r="H102" s="646"/>
      <c r="I102" s="646"/>
    </row>
    <row r="103" s="366" customFormat="1" ht="27" customHeight="1" spans="1:9">
      <c r="A103" s="422" t="s">
        <v>289</v>
      </c>
      <c r="B103" s="415" t="s">
        <v>119</v>
      </c>
      <c r="C103" s="423" t="s">
        <v>128</v>
      </c>
      <c r="D103" s="498">
        <f>D104+D107</f>
        <v>87476</v>
      </c>
      <c r="E103" s="498">
        <f>E104+E107</f>
        <v>87476</v>
      </c>
      <c r="F103" s="514"/>
      <c r="G103" s="514"/>
      <c r="H103" s="646"/>
      <c r="I103" s="646"/>
    </row>
    <row r="104" s="366" customFormat="1" ht="27" customHeight="1" spans="1:9">
      <c r="A104" s="422" t="s">
        <v>302</v>
      </c>
      <c r="B104" s="415" t="s">
        <v>119</v>
      </c>
      <c r="C104" s="423" t="s">
        <v>129</v>
      </c>
      <c r="D104" s="498">
        <v>74151</v>
      </c>
      <c r="E104" s="498">
        <v>74151</v>
      </c>
      <c r="F104" s="514"/>
      <c r="G104" s="514"/>
      <c r="H104" s="646"/>
      <c r="I104" s="646"/>
    </row>
    <row r="105" s="366" customFormat="1" ht="27" customHeight="1" spans="1:9">
      <c r="A105" s="422" t="s">
        <v>303</v>
      </c>
      <c r="B105" s="415" t="s">
        <v>119</v>
      </c>
      <c r="C105" s="423" t="s">
        <v>131</v>
      </c>
      <c r="D105" s="498">
        <v>49434</v>
      </c>
      <c r="E105" s="498">
        <v>49434</v>
      </c>
      <c r="F105" s="514"/>
      <c r="G105" s="514"/>
      <c r="H105" s="646"/>
      <c r="I105" s="646"/>
    </row>
    <row r="106" s="366" customFormat="1" ht="27" customHeight="1" spans="1:9">
      <c r="A106" s="422" t="s">
        <v>304</v>
      </c>
      <c r="B106" s="415" t="s">
        <v>119</v>
      </c>
      <c r="C106" s="423" t="s">
        <v>133</v>
      </c>
      <c r="D106" s="498">
        <v>24717</v>
      </c>
      <c r="E106" s="498">
        <v>24717</v>
      </c>
      <c r="F106" s="514"/>
      <c r="G106" s="514"/>
      <c r="H106" s="646"/>
      <c r="I106" s="646"/>
    </row>
    <row r="107" s="366" customFormat="1" ht="27" customHeight="1" spans="1:9">
      <c r="A107" s="422" t="s">
        <v>305</v>
      </c>
      <c r="B107" s="415" t="s">
        <v>119</v>
      </c>
      <c r="C107" s="423" t="s">
        <v>135</v>
      </c>
      <c r="D107" s="498">
        <v>13325</v>
      </c>
      <c r="E107" s="498">
        <v>13325</v>
      </c>
      <c r="F107" s="514"/>
      <c r="G107" s="514"/>
      <c r="H107" s="646"/>
      <c r="I107" s="646"/>
    </row>
    <row r="108" s="366" customFormat="1" ht="27" customHeight="1" spans="1:9">
      <c r="A108" s="422" t="s">
        <v>306</v>
      </c>
      <c r="B108" s="415" t="s">
        <v>119</v>
      </c>
      <c r="C108" s="423" t="s">
        <v>137</v>
      </c>
      <c r="D108" s="498">
        <v>13325</v>
      </c>
      <c r="E108" s="498">
        <v>13325</v>
      </c>
      <c r="F108" s="514"/>
      <c r="G108" s="514"/>
      <c r="H108" s="646"/>
      <c r="I108" s="646"/>
    </row>
    <row r="109" s="366" customFormat="1" ht="27" customHeight="1" spans="1:7">
      <c r="A109" s="422" t="s">
        <v>295</v>
      </c>
      <c r="B109" s="415" t="s">
        <v>119</v>
      </c>
      <c r="C109" s="423" t="s">
        <v>139</v>
      </c>
      <c r="D109" s="498">
        <v>23172</v>
      </c>
      <c r="E109" s="498">
        <v>23172</v>
      </c>
      <c r="F109" s="498"/>
      <c r="G109" s="498"/>
    </row>
    <row r="110" s="366" customFormat="1" ht="27" customHeight="1" spans="1:7">
      <c r="A110" s="422" t="s">
        <v>296</v>
      </c>
      <c r="B110" s="415" t="s">
        <v>119</v>
      </c>
      <c r="C110" s="423" t="s">
        <v>141</v>
      </c>
      <c r="D110" s="498">
        <v>23172</v>
      </c>
      <c r="E110" s="498">
        <v>23172</v>
      </c>
      <c r="F110" s="498"/>
      <c r="G110" s="498"/>
    </row>
    <row r="111" s="366" customFormat="1" ht="27" customHeight="1" spans="1:7">
      <c r="A111" s="422" t="s">
        <v>297</v>
      </c>
      <c r="B111" s="415" t="s">
        <v>119</v>
      </c>
      <c r="C111" s="423" t="s">
        <v>143</v>
      </c>
      <c r="D111" s="498">
        <v>23172</v>
      </c>
      <c r="E111" s="498">
        <v>23172</v>
      </c>
      <c r="F111" s="498"/>
      <c r="G111" s="498"/>
    </row>
    <row r="112" s="366" customFormat="1" ht="27" customHeight="1" spans="1:7">
      <c r="A112" s="422" t="s">
        <v>308</v>
      </c>
      <c r="B112" s="415" t="s">
        <v>119</v>
      </c>
      <c r="C112" s="423" t="s">
        <v>157</v>
      </c>
      <c r="D112" s="498">
        <v>37076</v>
      </c>
      <c r="E112" s="498">
        <v>37076</v>
      </c>
      <c r="F112" s="498"/>
      <c r="G112" s="498"/>
    </row>
    <row r="113" s="366" customFormat="1" ht="27" customHeight="1" spans="1:7">
      <c r="A113" s="422" t="s">
        <v>309</v>
      </c>
      <c r="B113" s="415" t="s">
        <v>119</v>
      </c>
      <c r="C113" s="423" t="s">
        <v>159</v>
      </c>
      <c r="D113" s="498">
        <v>37076</v>
      </c>
      <c r="E113" s="498">
        <v>37076</v>
      </c>
      <c r="F113" s="498"/>
      <c r="G113" s="498"/>
    </row>
    <row r="114" s="366" customFormat="1" ht="27" customHeight="1" spans="1:7">
      <c r="A114" s="422" t="s">
        <v>310</v>
      </c>
      <c r="B114" s="415" t="s">
        <v>119</v>
      </c>
      <c r="C114" s="423" t="s">
        <v>161</v>
      </c>
      <c r="D114" s="807">
        <v>37076</v>
      </c>
      <c r="E114" s="807">
        <v>37076</v>
      </c>
      <c r="F114" s="498"/>
      <c r="G114" s="498"/>
    </row>
    <row r="115" spans="4:7">
      <c r="D115" s="461"/>
      <c r="E115" s="461"/>
      <c r="F115" s="461"/>
      <c r="G115" s="461"/>
    </row>
    <row r="116" spans="4:7">
      <c r="D116" s="461"/>
      <c r="E116" s="461"/>
      <c r="F116" s="461"/>
      <c r="G116" s="461"/>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19"/>
  <sheetViews>
    <sheetView showGridLines="0" showZeros="0" topLeftCell="A4" workbookViewId="0">
      <selection activeCell="D9" sqref="D99 D83 D67 D51 D41 D25 D9"/>
    </sheetView>
  </sheetViews>
  <sheetFormatPr defaultColWidth="6.625" defaultRowHeight="10.8"/>
  <cols>
    <col min="1" max="1" width="23.1666666666667" style="1" customWidth="1"/>
    <col min="2" max="2" width="16.6666666666667" style="1" customWidth="1"/>
    <col min="3" max="3" width="59.1666666666667" style="1" customWidth="1"/>
    <col min="4" max="6" width="22" style="600" customWidth="1"/>
    <col min="7" max="7" width="20.3333333333333" style="600" customWidth="1"/>
    <col min="8" max="8" width="12.875" style="600" customWidth="1"/>
    <col min="9" max="9" width="20.3333333333333" style="600" customWidth="1"/>
    <col min="10" max="10" width="10.125" style="600" customWidth="1"/>
    <col min="11" max="11" width="20.3333333333333" style="600" customWidth="1"/>
    <col min="12" max="12" width="15.5" style="600" customWidth="1"/>
    <col min="13" max="13" width="17.8333333333333" style="600" customWidth="1"/>
    <col min="14" max="14" width="18.1666666666667" style="600" customWidth="1"/>
    <col min="15" max="15" width="11.6666666666667" style="600" customWidth="1"/>
    <col min="16" max="16" width="17.3333333333333" style="600" customWidth="1"/>
    <col min="17" max="18" width="15.8333333333333" style="600" customWidth="1"/>
    <col min="19" max="19" width="20.3333333333333" style="600" customWidth="1"/>
    <col min="20" max="20" width="17.3333333333333" style="600" customWidth="1"/>
    <col min="21" max="21" width="15.8333333333333" style="600" customWidth="1"/>
    <col min="22" max="22" width="10.125" style="600" customWidth="1"/>
    <col min="23" max="24" width="17.3333333333333" style="600" customWidth="1"/>
    <col min="25" max="25" width="11" style="600" customWidth="1"/>
    <col min="26" max="16384" width="6.625" style="1"/>
  </cols>
  <sheetData>
    <row r="1" s="640" customFormat="1" ht="23.1" customHeight="1" spans="1:254">
      <c r="A1" s="603"/>
      <c r="B1" s="603"/>
      <c r="C1" s="603"/>
      <c r="D1" s="602"/>
      <c r="E1" s="602"/>
      <c r="F1" s="602"/>
      <c r="G1" s="602"/>
      <c r="H1" s="602"/>
      <c r="I1" s="602"/>
      <c r="J1" s="602"/>
      <c r="K1" s="759"/>
      <c r="L1" s="602"/>
      <c r="M1" s="602"/>
      <c r="N1" s="602"/>
      <c r="O1" s="602"/>
      <c r="P1" s="602"/>
      <c r="Q1" s="602"/>
      <c r="R1" s="602"/>
      <c r="S1" s="602"/>
      <c r="T1" s="734" t="s">
        <v>314</v>
      </c>
      <c r="U1" s="734"/>
      <c r="V1" s="734"/>
      <c r="W1" s="734"/>
      <c r="X1" s="734"/>
      <c r="Y1" s="734"/>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617"/>
      <c r="DK1" s="617"/>
      <c r="DL1" s="617"/>
      <c r="DM1" s="617"/>
      <c r="DN1" s="617"/>
      <c r="DO1" s="617"/>
      <c r="DP1" s="617"/>
      <c r="DQ1" s="617"/>
      <c r="DR1" s="617"/>
      <c r="DS1" s="617"/>
      <c r="DT1" s="617"/>
      <c r="DU1" s="617"/>
      <c r="DV1" s="617"/>
      <c r="DW1" s="617"/>
      <c r="DX1" s="617"/>
      <c r="DY1" s="617"/>
      <c r="DZ1" s="617"/>
      <c r="EA1" s="617"/>
      <c r="EB1" s="617"/>
      <c r="EC1" s="617"/>
      <c r="ED1" s="617"/>
      <c r="EE1" s="617"/>
      <c r="EF1" s="617"/>
      <c r="EG1" s="617"/>
      <c r="EH1" s="617"/>
      <c r="EI1" s="617"/>
      <c r="EJ1" s="617"/>
      <c r="EK1" s="617"/>
      <c r="EL1" s="617"/>
      <c r="EM1" s="617"/>
      <c r="EN1" s="617"/>
      <c r="EO1" s="617"/>
      <c r="EP1" s="617"/>
      <c r="EQ1" s="617"/>
      <c r="ER1" s="617"/>
      <c r="ES1" s="617"/>
      <c r="ET1" s="617"/>
      <c r="EU1" s="617"/>
      <c r="EV1" s="617"/>
      <c r="EW1" s="617"/>
      <c r="EX1" s="617"/>
      <c r="EY1" s="617"/>
      <c r="EZ1" s="617"/>
      <c r="FA1" s="617"/>
      <c r="FB1" s="617"/>
      <c r="FC1" s="617"/>
      <c r="FD1" s="617"/>
      <c r="FE1" s="617"/>
      <c r="FF1" s="617"/>
      <c r="FG1" s="617"/>
      <c r="FH1" s="617"/>
      <c r="FI1" s="617"/>
      <c r="FJ1" s="617"/>
      <c r="FK1" s="617"/>
      <c r="FL1" s="617"/>
      <c r="FM1" s="617"/>
      <c r="FN1" s="617"/>
      <c r="FO1" s="617"/>
      <c r="FP1" s="617"/>
      <c r="FQ1" s="617"/>
      <c r="FR1" s="617"/>
      <c r="FS1" s="617"/>
      <c r="FT1" s="617"/>
      <c r="FU1" s="617"/>
      <c r="FV1" s="617"/>
      <c r="FW1" s="617"/>
      <c r="FX1" s="617"/>
      <c r="FY1" s="617"/>
      <c r="FZ1" s="617"/>
      <c r="GA1" s="617"/>
      <c r="GB1" s="617"/>
      <c r="GC1" s="617"/>
      <c r="GD1" s="617"/>
      <c r="GE1" s="617"/>
      <c r="GF1" s="617"/>
      <c r="GG1" s="617"/>
      <c r="GH1" s="617"/>
      <c r="GI1" s="617"/>
      <c r="GJ1" s="617"/>
      <c r="GK1" s="617"/>
      <c r="GL1" s="617"/>
      <c r="GM1" s="617"/>
      <c r="GN1" s="617"/>
      <c r="GO1" s="617"/>
      <c r="GP1" s="617"/>
      <c r="GQ1" s="617"/>
      <c r="GR1" s="617"/>
      <c r="GS1" s="617"/>
      <c r="GT1" s="617"/>
      <c r="GU1" s="617"/>
      <c r="GV1" s="617"/>
      <c r="GW1" s="617"/>
      <c r="GX1" s="617"/>
      <c r="GY1" s="617"/>
      <c r="GZ1" s="617"/>
      <c r="HA1" s="617"/>
      <c r="HB1" s="617"/>
      <c r="HC1" s="617"/>
      <c r="HD1" s="617"/>
      <c r="HE1" s="617"/>
      <c r="HF1" s="617"/>
      <c r="HG1" s="617"/>
      <c r="HH1" s="617"/>
      <c r="HI1" s="617"/>
      <c r="HJ1" s="617"/>
      <c r="HK1" s="617"/>
      <c r="HL1" s="617"/>
      <c r="HM1" s="617"/>
      <c r="HN1" s="617"/>
      <c r="HO1" s="617"/>
      <c r="HP1" s="617"/>
      <c r="HQ1" s="617"/>
      <c r="HR1" s="617"/>
      <c r="HS1" s="617"/>
      <c r="HT1" s="617"/>
      <c r="HU1" s="617"/>
      <c r="HV1" s="617"/>
      <c r="HW1" s="617"/>
      <c r="HX1" s="617"/>
      <c r="HY1" s="617"/>
      <c r="HZ1" s="617"/>
      <c r="IA1" s="617"/>
      <c r="IB1" s="617"/>
      <c r="IC1" s="617"/>
      <c r="ID1" s="617"/>
      <c r="IE1" s="617"/>
      <c r="IF1" s="617"/>
      <c r="IG1" s="617"/>
      <c r="IH1" s="617"/>
      <c r="II1" s="617"/>
      <c r="IJ1" s="617"/>
      <c r="IK1" s="617"/>
      <c r="IL1" s="617"/>
      <c r="IM1" s="617"/>
      <c r="IN1" s="617"/>
      <c r="IO1" s="617"/>
      <c r="IP1" s="617"/>
      <c r="IQ1" s="617"/>
      <c r="IR1" s="617"/>
      <c r="IS1" s="617"/>
      <c r="IT1" s="617"/>
    </row>
    <row r="2" s="640" customFormat="1" ht="23.1" customHeight="1" spans="1:254">
      <c r="A2" s="633" t="s">
        <v>315</v>
      </c>
      <c r="B2" s="633"/>
      <c r="C2" s="633"/>
      <c r="D2" s="633"/>
      <c r="E2" s="633"/>
      <c r="F2" s="633"/>
      <c r="G2" s="633"/>
      <c r="H2" s="633"/>
      <c r="I2" s="633"/>
      <c r="J2" s="633"/>
      <c r="K2" s="633"/>
      <c r="L2" s="633"/>
      <c r="M2" s="633"/>
      <c r="N2" s="633"/>
      <c r="O2" s="633"/>
      <c r="P2" s="633"/>
      <c r="Q2" s="633"/>
      <c r="R2" s="633"/>
      <c r="S2" s="633"/>
      <c r="T2" s="633"/>
      <c r="U2" s="633"/>
      <c r="V2" s="633"/>
      <c r="W2" s="633"/>
      <c r="X2" s="633"/>
      <c r="Y2" s="633"/>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7"/>
      <c r="DF2" s="617"/>
      <c r="DG2" s="617"/>
      <c r="DH2" s="617"/>
      <c r="DI2" s="617"/>
      <c r="DJ2" s="617"/>
      <c r="DK2" s="617"/>
      <c r="DL2" s="617"/>
      <c r="DM2" s="617"/>
      <c r="DN2" s="617"/>
      <c r="DO2" s="617"/>
      <c r="DP2" s="617"/>
      <c r="DQ2" s="617"/>
      <c r="DR2" s="617"/>
      <c r="DS2" s="617"/>
      <c r="DT2" s="617"/>
      <c r="DU2" s="617"/>
      <c r="DV2" s="617"/>
      <c r="DW2" s="617"/>
      <c r="DX2" s="617"/>
      <c r="DY2" s="617"/>
      <c r="DZ2" s="617"/>
      <c r="EA2" s="617"/>
      <c r="EB2" s="617"/>
      <c r="EC2" s="617"/>
      <c r="ED2" s="617"/>
      <c r="EE2" s="617"/>
      <c r="EF2" s="617"/>
      <c r="EG2" s="617"/>
      <c r="EH2" s="617"/>
      <c r="EI2" s="617"/>
      <c r="EJ2" s="617"/>
      <c r="EK2" s="617"/>
      <c r="EL2" s="617"/>
      <c r="EM2" s="617"/>
      <c r="EN2" s="617"/>
      <c r="EO2" s="617"/>
      <c r="EP2" s="617"/>
      <c r="EQ2" s="617"/>
      <c r="ER2" s="617"/>
      <c r="ES2" s="617"/>
      <c r="ET2" s="617"/>
      <c r="EU2" s="617"/>
      <c r="EV2" s="617"/>
      <c r="EW2" s="617"/>
      <c r="EX2" s="617"/>
      <c r="EY2" s="617"/>
      <c r="EZ2" s="617"/>
      <c r="FA2" s="617"/>
      <c r="FB2" s="617"/>
      <c r="FC2" s="617"/>
      <c r="FD2" s="617"/>
      <c r="FE2" s="617"/>
      <c r="FF2" s="617"/>
      <c r="FG2" s="617"/>
      <c r="FH2" s="617"/>
      <c r="FI2" s="617"/>
      <c r="FJ2" s="617"/>
      <c r="FK2" s="617"/>
      <c r="FL2" s="617"/>
      <c r="FM2" s="617"/>
      <c r="FN2" s="617"/>
      <c r="FO2" s="617"/>
      <c r="FP2" s="617"/>
      <c r="FQ2" s="617"/>
      <c r="FR2" s="617"/>
      <c r="FS2" s="617"/>
      <c r="FT2" s="617"/>
      <c r="FU2" s="617"/>
      <c r="FV2" s="617"/>
      <c r="FW2" s="617"/>
      <c r="FX2" s="617"/>
      <c r="FY2" s="617"/>
      <c r="FZ2" s="617"/>
      <c r="GA2" s="617"/>
      <c r="GB2" s="617"/>
      <c r="GC2" s="617"/>
      <c r="GD2" s="617"/>
      <c r="GE2" s="617"/>
      <c r="GF2" s="617"/>
      <c r="GG2" s="617"/>
      <c r="GH2" s="617"/>
      <c r="GI2" s="617"/>
      <c r="GJ2" s="617"/>
      <c r="GK2" s="617"/>
      <c r="GL2" s="617"/>
      <c r="GM2" s="617"/>
      <c r="GN2" s="617"/>
      <c r="GO2" s="617"/>
      <c r="GP2" s="617"/>
      <c r="GQ2" s="617"/>
      <c r="GR2" s="617"/>
      <c r="GS2" s="617"/>
      <c r="GT2" s="617"/>
      <c r="GU2" s="617"/>
      <c r="GV2" s="617"/>
      <c r="GW2" s="617"/>
      <c r="GX2" s="617"/>
      <c r="GY2" s="617"/>
      <c r="GZ2" s="617"/>
      <c r="HA2" s="617"/>
      <c r="HB2" s="617"/>
      <c r="HC2" s="617"/>
      <c r="HD2" s="617"/>
      <c r="HE2" s="617"/>
      <c r="HF2" s="617"/>
      <c r="HG2" s="617"/>
      <c r="HH2" s="617"/>
      <c r="HI2" s="617"/>
      <c r="HJ2" s="617"/>
      <c r="HK2" s="617"/>
      <c r="HL2" s="617"/>
      <c r="HM2" s="617"/>
      <c r="HN2" s="617"/>
      <c r="HO2" s="617"/>
      <c r="HP2" s="617"/>
      <c r="HQ2" s="617"/>
      <c r="HR2" s="617"/>
      <c r="HS2" s="617"/>
      <c r="HT2" s="617"/>
      <c r="HU2" s="617"/>
      <c r="HV2" s="617"/>
      <c r="HW2" s="617"/>
      <c r="HX2" s="617"/>
      <c r="HY2" s="617"/>
      <c r="HZ2" s="617"/>
      <c r="IA2" s="617"/>
      <c r="IB2" s="617"/>
      <c r="IC2" s="617"/>
      <c r="ID2" s="617"/>
      <c r="IE2" s="617"/>
      <c r="IF2" s="617"/>
      <c r="IG2" s="617"/>
      <c r="IH2" s="617"/>
      <c r="II2" s="617"/>
      <c r="IJ2" s="617"/>
      <c r="IK2" s="617"/>
      <c r="IL2" s="617"/>
      <c r="IM2" s="617"/>
      <c r="IN2" s="617"/>
      <c r="IO2" s="617"/>
      <c r="IP2" s="617"/>
      <c r="IQ2" s="617"/>
      <c r="IR2" s="617"/>
      <c r="IS2" s="617"/>
      <c r="IT2" s="617"/>
    </row>
    <row r="3" s="646" customFormat="1" ht="44.25" customHeight="1" spans="4:254">
      <c r="D3" s="602"/>
      <c r="E3" s="602"/>
      <c r="F3" s="602"/>
      <c r="G3" s="602"/>
      <c r="H3" s="602"/>
      <c r="I3" s="602"/>
      <c r="J3" s="602"/>
      <c r="K3" s="733"/>
      <c r="L3" s="760"/>
      <c r="M3" s="760"/>
      <c r="N3" s="602"/>
      <c r="O3" s="602"/>
      <c r="P3" s="760"/>
      <c r="Q3" s="602"/>
      <c r="R3" s="602"/>
      <c r="S3" s="760"/>
      <c r="T3" s="733"/>
      <c r="U3" s="765"/>
      <c r="V3" s="765"/>
      <c r="W3" s="765"/>
      <c r="X3" s="765"/>
      <c r="Y3" s="765" t="s">
        <v>87</v>
      </c>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c r="FF3" s="617"/>
      <c r="FG3" s="617"/>
      <c r="FH3" s="617"/>
      <c r="FI3" s="617"/>
      <c r="FJ3" s="617"/>
      <c r="FK3" s="617"/>
      <c r="FL3" s="617"/>
      <c r="FM3" s="617"/>
      <c r="FN3" s="617"/>
      <c r="FO3" s="617"/>
      <c r="FP3" s="617"/>
      <c r="FQ3" s="617"/>
      <c r="FR3" s="617"/>
      <c r="FS3" s="617"/>
      <c r="FT3" s="617"/>
      <c r="FU3" s="617"/>
      <c r="FV3" s="617"/>
      <c r="FW3" s="617"/>
      <c r="FX3" s="617"/>
      <c r="FY3" s="617"/>
      <c r="FZ3" s="617"/>
      <c r="GA3" s="617"/>
      <c r="GB3" s="617"/>
      <c r="GC3" s="617"/>
      <c r="GD3" s="617"/>
      <c r="GE3" s="617"/>
      <c r="GF3" s="617"/>
      <c r="GG3" s="617"/>
      <c r="GH3" s="617"/>
      <c r="GI3" s="617"/>
      <c r="GJ3" s="617"/>
      <c r="GK3" s="617"/>
      <c r="GL3" s="617"/>
      <c r="GM3" s="617"/>
      <c r="GN3" s="617"/>
      <c r="GO3" s="617"/>
      <c r="GP3" s="617"/>
      <c r="GQ3" s="617"/>
      <c r="GR3" s="617"/>
      <c r="GS3" s="617"/>
      <c r="GT3" s="617"/>
      <c r="GU3" s="617"/>
      <c r="GV3" s="617"/>
      <c r="GW3" s="617"/>
      <c r="GX3" s="617"/>
      <c r="GY3" s="617"/>
      <c r="GZ3" s="617"/>
      <c r="HA3" s="617"/>
      <c r="HB3" s="617"/>
      <c r="HC3" s="617"/>
      <c r="HD3" s="617"/>
      <c r="HE3" s="617"/>
      <c r="HF3" s="617"/>
      <c r="HG3" s="617"/>
      <c r="HH3" s="617"/>
      <c r="HI3" s="617"/>
      <c r="HJ3" s="617"/>
      <c r="HK3" s="617"/>
      <c r="HL3" s="617"/>
      <c r="HM3" s="617"/>
      <c r="HN3" s="617"/>
      <c r="HO3" s="617"/>
      <c r="HP3" s="617"/>
      <c r="HQ3" s="617"/>
      <c r="HR3" s="617"/>
      <c r="HS3" s="617"/>
      <c r="HT3" s="617"/>
      <c r="HU3" s="617"/>
      <c r="HV3" s="617"/>
      <c r="HW3" s="617"/>
      <c r="HX3" s="617"/>
      <c r="HY3" s="617"/>
      <c r="HZ3" s="617"/>
      <c r="IA3" s="617"/>
      <c r="IB3" s="617"/>
      <c r="IC3" s="617"/>
      <c r="ID3" s="617"/>
      <c r="IE3" s="617"/>
      <c r="IF3" s="617"/>
      <c r="IG3" s="617"/>
      <c r="IH3" s="617"/>
      <c r="II3" s="617"/>
      <c r="IJ3" s="617"/>
      <c r="IK3" s="617"/>
      <c r="IL3" s="617"/>
      <c r="IM3" s="617"/>
      <c r="IN3" s="617"/>
      <c r="IO3" s="617"/>
      <c r="IP3" s="617"/>
      <c r="IQ3" s="617"/>
      <c r="IR3" s="617"/>
      <c r="IS3" s="617"/>
      <c r="IT3" s="617"/>
    </row>
    <row r="4" s="646" customFormat="1" ht="23.1" customHeight="1" spans="1:254">
      <c r="A4" s="608" t="s">
        <v>123</v>
      </c>
      <c r="B4" s="608" t="s">
        <v>88</v>
      </c>
      <c r="C4" s="608" t="s">
        <v>124</v>
      </c>
      <c r="D4" s="636" t="s">
        <v>125</v>
      </c>
      <c r="E4" s="608" t="s">
        <v>316</v>
      </c>
      <c r="F4" s="608"/>
      <c r="G4" s="608"/>
      <c r="H4" s="608"/>
      <c r="I4" s="608"/>
      <c r="J4" s="608"/>
      <c r="K4" s="608" t="s">
        <v>317</v>
      </c>
      <c r="L4" s="608"/>
      <c r="M4" s="608"/>
      <c r="N4" s="608"/>
      <c r="O4" s="608"/>
      <c r="P4" s="608"/>
      <c r="Q4" s="608"/>
      <c r="R4" s="377"/>
      <c r="S4" s="377" t="s">
        <v>318</v>
      </c>
      <c r="T4" s="766" t="s">
        <v>319</v>
      </c>
      <c r="U4" s="767"/>
      <c r="V4" s="767"/>
      <c r="W4" s="767"/>
      <c r="X4" s="767"/>
      <c r="Y4" s="778"/>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7"/>
      <c r="EU4" s="617"/>
      <c r="EV4" s="617"/>
      <c r="EW4" s="617"/>
      <c r="EX4" s="617"/>
      <c r="EY4" s="617"/>
      <c r="EZ4" s="617"/>
      <c r="FA4" s="617"/>
      <c r="FB4" s="617"/>
      <c r="FC4" s="617"/>
      <c r="FD4" s="617"/>
      <c r="FE4" s="617"/>
      <c r="FF4" s="617"/>
      <c r="FG4" s="617"/>
      <c r="FH4" s="617"/>
      <c r="FI4" s="617"/>
      <c r="FJ4" s="617"/>
      <c r="FK4" s="617"/>
      <c r="FL4" s="617"/>
      <c r="FM4" s="617"/>
      <c r="FN4" s="617"/>
      <c r="FO4" s="617"/>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c r="HL4" s="617"/>
      <c r="HM4" s="617"/>
      <c r="HN4" s="617"/>
      <c r="HO4" s="617"/>
      <c r="HP4" s="617"/>
      <c r="HQ4" s="617"/>
      <c r="HR4" s="617"/>
      <c r="HS4" s="617"/>
      <c r="HT4" s="617"/>
      <c r="HU4" s="617"/>
      <c r="HV4" s="617"/>
      <c r="HW4" s="617"/>
      <c r="HX4" s="617"/>
      <c r="HY4" s="617"/>
      <c r="HZ4" s="617"/>
      <c r="IA4" s="617"/>
      <c r="IB4" s="617"/>
      <c r="IC4" s="617"/>
      <c r="ID4" s="617"/>
      <c r="IE4" s="617"/>
      <c r="IF4" s="617"/>
      <c r="IG4" s="617"/>
      <c r="IH4" s="617"/>
      <c r="II4" s="617"/>
      <c r="IJ4" s="617"/>
      <c r="IK4" s="617"/>
      <c r="IL4" s="617"/>
      <c r="IM4" s="617"/>
      <c r="IN4" s="617"/>
      <c r="IO4" s="617"/>
      <c r="IP4" s="617"/>
      <c r="IQ4" s="617"/>
      <c r="IR4" s="617"/>
      <c r="IS4" s="617"/>
      <c r="IT4" s="617"/>
    </row>
    <row r="5" s="646" customFormat="1" ht="19.5" customHeight="1" spans="1:254">
      <c r="A5" s="608"/>
      <c r="B5" s="608"/>
      <c r="C5" s="608"/>
      <c r="D5" s="636"/>
      <c r="E5" s="608"/>
      <c r="F5" s="608"/>
      <c r="G5" s="608"/>
      <c r="H5" s="608"/>
      <c r="I5" s="608"/>
      <c r="J5" s="608"/>
      <c r="K5" s="608"/>
      <c r="L5" s="608"/>
      <c r="M5" s="608"/>
      <c r="N5" s="608"/>
      <c r="O5" s="608"/>
      <c r="P5" s="608"/>
      <c r="Q5" s="608"/>
      <c r="R5" s="377"/>
      <c r="S5" s="377"/>
      <c r="T5" s="686"/>
      <c r="U5" s="768"/>
      <c r="V5" s="768"/>
      <c r="W5" s="768"/>
      <c r="X5" s="768"/>
      <c r="Y5" s="779"/>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c r="ES5" s="617"/>
      <c r="ET5" s="617"/>
      <c r="EU5" s="617"/>
      <c r="EV5" s="617"/>
      <c r="EW5" s="617"/>
      <c r="EX5" s="617"/>
      <c r="EY5" s="617"/>
      <c r="EZ5" s="617"/>
      <c r="FA5" s="617"/>
      <c r="FB5" s="617"/>
      <c r="FC5" s="617"/>
      <c r="FD5" s="617"/>
      <c r="FE5" s="617"/>
      <c r="FF5" s="617"/>
      <c r="FG5" s="617"/>
      <c r="FH5" s="617"/>
      <c r="FI5" s="617"/>
      <c r="FJ5" s="617"/>
      <c r="FK5" s="617"/>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7"/>
      <c r="HC5" s="617"/>
      <c r="HD5" s="617"/>
      <c r="HE5" s="617"/>
      <c r="HF5" s="617"/>
      <c r="HG5" s="617"/>
      <c r="HH5" s="617"/>
      <c r="HI5" s="617"/>
      <c r="HJ5" s="617"/>
      <c r="HK5" s="617"/>
      <c r="HL5" s="617"/>
      <c r="HM5" s="617"/>
      <c r="HN5" s="617"/>
      <c r="HO5" s="617"/>
      <c r="HP5" s="617"/>
      <c r="HQ5" s="617"/>
      <c r="HR5" s="617"/>
      <c r="HS5" s="617"/>
      <c r="HT5" s="617"/>
      <c r="HU5" s="617"/>
      <c r="HV5" s="617"/>
      <c r="HW5" s="617"/>
      <c r="HX5" s="617"/>
      <c r="HY5" s="617"/>
      <c r="HZ5" s="617"/>
      <c r="IA5" s="617"/>
      <c r="IB5" s="617"/>
      <c r="IC5" s="617"/>
      <c r="ID5" s="617"/>
      <c r="IE5" s="617"/>
      <c r="IF5" s="617"/>
      <c r="IG5" s="617"/>
      <c r="IH5" s="617"/>
      <c r="II5" s="617"/>
      <c r="IJ5" s="617"/>
      <c r="IK5" s="617"/>
      <c r="IL5" s="617"/>
      <c r="IM5" s="617"/>
      <c r="IN5" s="617"/>
      <c r="IO5" s="617"/>
      <c r="IP5" s="617"/>
      <c r="IQ5" s="617"/>
      <c r="IR5" s="617"/>
      <c r="IS5" s="617"/>
      <c r="IT5" s="617"/>
    </row>
    <row r="6" s="646" customFormat="1" ht="50.25" customHeight="1" spans="1:254">
      <c r="A6" s="608"/>
      <c r="B6" s="608"/>
      <c r="C6" s="608"/>
      <c r="D6" s="608"/>
      <c r="E6" s="649" t="s">
        <v>104</v>
      </c>
      <c r="F6" s="649" t="s">
        <v>320</v>
      </c>
      <c r="G6" s="649" t="s">
        <v>321</v>
      </c>
      <c r="H6" s="649" t="s">
        <v>322</v>
      </c>
      <c r="I6" s="649" t="s">
        <v>323</v>
      </c>
      <c r="J6" s="649" t="s">
        <v>324</v>
      </c>
      <c r="K6" s="373" t="s">
        <v>104</v>
      </c>
      <c r="L6" s="373" t="s">
        <v>325</v>
      </c>
      <c r="M6" s="373" t="s">
        <v>326</v>
      </c>
      <c r="N6" s="649" t="s">
        <v>327</v>
      </c>
      <c r="O6" s="649" t="s">
        <v>328</v>
      </c>
      <c r="P6" s="649" t="s">
        <v>329</v>
      </c>
      <c r="Q6" s="649" t="s">
        <v>330</v>
      </c>
      <c r="R6" s="685" t="s">
        <v>331</v>
      </c>
      <c r="S6" s="608"/>
      <c r="T6" s="637" t="s">
        <v>104</v>
      </c>
      <c r="U6" s="637" t="s">
        <v>332</v>
      </c>
      <c r="V6" s="637" t="s">
        <v>333</v>
      </c>
      <c r="W6" s="637" t="s">
        <v>334</v>
      </c>
      <c r="X6" s="637" t="s">
        <v>335</v>
      </c>
      <c r="Y6" s="608" t="s">
        <v>319</v>
      </c>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c r="ES6" s="617"/>
      <c r="ET6" s="617"/>
      <c r="EU6" s="617"/>
      <c r="EV6" s="617"/>
      <c r="EW6" s="617"/>
      <c r="EX6" s="617"/>
      <c r="EY6" s="617"/>
      <c r="EZ6" s="617"/>
      <c r="FA6" s="617"/>
      <c r="FB6" s="617"/>
      <c r="FC6" s="617"/>
      <c r="FD6" s="617"/>
      <c r="FE6" s="617"/>
      <c r="FF6" s="617"/>
      <c r="FG6" s="617"/>
      <c r="FH6" s="617"/>
      <c r="FI6" s="617"/>
      <c r="FJ6" s="617"/>
      <c r="FK6" s="617"/>
      <c r="FL6" s="617"/>
      <c r="FM6" s="617"/>
      <c r="FN6" s="617"/>
      <c r="FO6" s="617"/>
      <c r="FP6" s="617"/>
      <c r="FQ6" s="617"/>
      <c r="FR6" s="617"/>
      <c r="FS6" s="617"/>
      <c r="FT6" s="617"/>
      <c r="FU6" s="617"/>
      <c r="FV6" s="617"/>
      <c r="FW6" s="617"/>
      <c r="FX6" s="617"/>
      <c r="FY6" s="617"/>
      <c r="FZ6" s="617"/>
      <c r="GA6" s="617"/>
      <c r="GB6" s="617"/>
      <c r="GC6" s="617"/>
      <c r="GD6" s="617"/>
      <c r="GE6" s="617"/>
      <c r="GF6" s="617"/>
      <c r="GG6" s="617"/>
      <c r="GH6" s="617"/>
      <c r="GI6" s="617"/>
      <c r="GJ6" s="617"/>
      <c r="GK6" s="617"/>
      <c r="GL6" s="617"/>
      <c r="GM6" s="617"/>
      <c r="GN6" s="617"/>
      <c r="GO6" s="617"/>
      <c r="GP6" s="617"/>
      <c r="GQ6" s="617"/>
      <c r="GR6" s="617"/>
      <c r="GS6" s="617"/>
      <c r="GT6" s="617"/>
      <c r="GU6" s="617"/>
      <c r="GV6" s="617"/>
      <c r="GW6" s="617"/>
      <c r="GX6" s="617"/>
      <c r="GY6" s="617"/>
      <c r="GZ6" s="617"/>
      <c r="HA6" s="617"/>
      <c r="HB6" s="617"/>
      <c r="HC6" s="617"/>
      <c r="HD6" s="617"/>
      <c r="HE6" s="617"/>
      <c r="HF6" s="617"/>
      <c r="HG6" s="617"/>
      <c r="HH6" s="617"/>
      <c r="HI6" s="617"/>
      <c r="HJ6" s="617"/>
      <c r="HK6" s="617"/>
      <c r="HL6" s="617"/>
      <c r="HM6" s="617"/>
      <c r="HN6" s="617"/>
      <c r="HO6" s="617"/>
      <c r="HP6" s="617"/>
      <c r="HQ6" s="617"/>
      <c r="HR6" s="617"/>
      <c r="HS6" s="617"/>
      <c r="HT6" s="617"/>
      <c r="HU6" s="617"/>
      <c r="HV6" s="617"/>
      <c r="HW6" s="617"/>
      <c r="HX6" s="617"/>
      <c r="HY6" s="617"/>
      <c r="HZ6" s="617"/>
      <c r="IA6" s="617"/>
      <c r="IB6" s="617"/>
      <c r="IC6" s="617"/>
      <c r="ID6" s="617"/>
      <c r="IE6" s="617"/>
      <c r="IF6" s="617"/>
      <c r="IG6" s="617"/>
      <c r="IH6" s="617"/>
      <c r="II6" s="617"/>
      <c r="IJ6" s="617"/>
      <c r="IK6" s="617"/>
      <c r="IL6" s="617"/>
      <c r="IM6" s="617"/>
      <c r="IN6" s="617"/>
      <c r="IO6" s="617"/>
      <c r="IP6" s="617"/>
      <c r="IQ6" s="617"/>
      <c r="IR6" s="617"/>
      <c r="IS6" s="617"/>
      <c r="IT6" s="617"/>
    </row>
    <row r="7" s="366" customFormat="1" ht="21" customHeight="1" spans="1:25">
      <c r="A7" s="379"/>
      <c r="B7" s="380"/>
      <c r="C7" s="413" t="s">
        <v>104</v>
      </c>
      <c r="D7" s="486">
        <f>D9+D51+D67+D83+D99+D41+D25</f>
        <v>35458713.33</v>
      </c>
      <c r="E7" s="486">
        <f t="shared" ref="E7:Y7" si="0">E9+E51+E67+E83+E99+E41+E25</f>
        <v>24369667</v>
      </c>
      <c r="F7" s="486">
        <f t="shared" si="0"/>
        <v>14998060</v>
      </c>
      <c r="G7" s="486">
        <f t="shared" si="0"/>
        <v>8135568</v>
      </c>
      <c r="H7" s="486">
        <f t="shared" si="0"/>
        <v>0</v>
      </c>
      <c r="I7" s="486">
        <f t="shared" si="0"/>
        <v>1236039</v>
      </c>
      <c r="J7" s="486">
        <f t="shared" si="0"/>
        <v>0</v>
      </c>
      <c r="K7" s="486">
        <f t="shared" si="0"/>
        <v>7604922.49</v>
      </c>
      <c r="L7" s="486">
        <f t="shared" si="0"/>
        <v>3698768.48</v>
      </c>
      <c r="M7" s="486">
        <f t="shared" si="0"/>
        <v>1812837.04</v>
      </c>
      <c r="N7" s="486">
        <f t="shared" si="0"/>
        <v>1733797.1</v>
      </c>
      <c r="O7" s="486">
        <f t="shared" si="0"/>
        <v>0</v>
      </c>
      <c r="P7" s="486">
        <f t="shared" si="0"/>
        <v>229135.92</v>
      </c>
      <c r="Q7" s="486">
        <f t="shared" si="0"/>
        <v>61087.19</v>
      </c>
      <c r="R7" s="486">
        <f t="shared" si="0"/>
        <v>69297</v>
      </c>
      <c r="S7" s="486">
        <f t="shared" si="0"/>
        <v>2719255.56</v>
      </c>
      <c r="T7" s="486">
        <f t="shared" si="0"/>
        <v>617143.16</v>
      </c>
      <c r="U7" s="486">
        <f t="shared" si="0"/>
        <v>31860</v>
      </c>
      <c r="V7" s="486">
        <f t="shared" si="0"/>
        <v>0</v>
      </c>
      <c r="W7" s="486">
        <f t="shared" si="0"/>
        <v>219481.06</v>
      </c>
      <c r="X7" s="486">
        <f t="shared" si="0"/>
        <v>365802.1</v>
      </c>
      <c r="Y7" s="486">
        <f t="shared" si="0"/>
        <v>0</v>
      </c>
    </row>
    <row r="8" s="410" customFormat="1" ht="21" customHeight="1" spans="1:25">
      <c r="A8" s="445"/>
      <c r="B8" s="690" t="s">
        <v>105</v>
      </c>
      <c r="C8" s="691" t="s">
        <v>106</v>
      </c>
      <c r="D8" s="486">
        <v>35458713.33</v>
      </c>
      <c r="E8" s="486">
        <v>24369667</v>
      </c>
      <c r="F8" s="486">
        <v>14998060</v>
      </c>
      <c r="G8" s="486">
        <v>8135568</v>
      </c>
      <c r="H8" s="486">
        <v>0</v>
      </c>
      <c r="I8" s="486">
        <v>1236039</v>
      </c>
      <c r="J8" s="486">
        <v>0</v>
      </c>
      <c r="K8" s="486">
        <v>7604922.49</v>
      </c>
      <c r="L8" s="486">
        <v>3698768.48</v>
      </c>
      <c r="M8" s="486">
        <v>1812837.04</v>
      </c>
      <c r="N8" s="486">
        <v>1733797.1</v>
      </c>
      <c r="O8" s="486">
        <v>0</v>
      </c>
      <c r="P8" s="486">
        <v>229135.92</v>
      </c>
      <c r="Q8" s="486">
        <v>61087.19</v>
      </c>
      <c r="R8" s="486">
        <v>69297</v>
      </c>
      <c r="S8" s="486">
        <v>2719255.56</v>
      </c>
      <c r="T8" s="486">
        <v>617143.16</v>
      </c>
      <c r="U8" s="486">
        <v>31860</v>
      </c>
      <c r="V8" s="478">
        <v>0</v>
      </c>
      <c r="W8" s="478">
        <v>219481.06</v>
      </c>
      <c r="X8" s="478">
        <v>365802.1</v>
      </c>
      <c r="Y8" s="478">
        <v>0</v>
      </c>
    </row>
    <row r="9" s="739" customFormat="1" ht="21" customHeight="1" spans="1:256">
      <c r="A9" s="445"/>
      <c r="B9" s="416" t="s">
        <v>107</v>
      </c>
      <c r="C9" s="380" t="s">
        <v>108</v>
      </c>
      <c r="D9" s="742">
        <v>21648674.96</v>
      </c>
      <c r="E9" s="742">
        <v>14951063</v>
      </c>
      <c r="F9" s="742">
        <v>9171060</v>
      </c>
      <c r="G9" s="742">
        <v>5015748</v>
      </c>
      <c r="H9" s="742">
        <v>0</v>
      </c>
      <c r="I9" s="742">
        <v>764255</v>
      </c>
      <c r="J9" s="742">
        <v>0</v>
      </c>
      <c r="K9" s="742">
        <v>4610712.6</v>
      </c>
      <c r="L9" s="742">
        <v>2269889.28</v>
      </c>
      <c r="M9" s="742">
        <v>1134944.64</v>
      </c>
      <c r="N9" s="742">
        <v>1064010.6</v>
      </c>
      <c r="O9" s="742">
        <v>0</v>
      </c>
      <c r="P9" s="742">
        <v>141868.08</v>
      </c>
      <c r="Q9" s="742">
        <v>0</v>
      </c>
      <c r="R9" s="742">
        <v>0</v>
      </c>
      <c r="S9" s="742">
        <v>1702416.96</v>
      </c>
      <c r="T9" s="742">
        <v>384482.4</v>
      </c>
      <c r="U9" s="742">
        <v>17640</v>
      </c>
      <c r="V9" s="769">
        <v>0</v>
      </c>
      <c r="W9" s="769">
        <v>137565.9</v>
      </c>
      <c r="X9" s="769">
        <v>229276.5</v>
      </c>
      <c r="Y9" s="769">
        <v>0</v>
      </c>
      <c r="Z9" s="780"/>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c r="BQ9" s="724"/>
      <c r="BR9" s="724"/>
      <c r="BS9" s="724"/>
      <c r="BT9" s="724"/>
      <c r="BU9" s="724"/>
      <c r="BV9" s="724"/>
      <c r="BW9" s="724"/>
      <c r="BX9" s="724"/>
      <c r="BY9" s="724"/>
      <c r="BZ9" s="724"/>
      <c r="CA9" s="724"/>
      <c r="CB9" s="724"/>
      <c r="CC9" s="724"/>
      <c r="CD9" s="724"/>
      <c r="CE9" s="724"/>
      <c r="CF9" s="724"/>
      <c r="CG9" s="724"/>
      <c r="CH9" s="724"/>
      <c r="CI9" s="724"/>
      <c r="CJ9" s="724"/>
      <c r="CK9" s="724"/>
      <c r="CL9" s="724"/>
      <c r="CM9" s="724"/>
      <c r="CN9" s="724"/>
      <c r="CO9" s="724"/>
      <c r="CP9" s="724"/>
      <c r="CQ9" s="724"/>
      <c r="CR9" s="724"/>
      <c r="CS9" s="724"/>
      <c r="CT9" s="724"/>
      <c r="CU9" s="724"/>
      <c r="CV9" s="724"/>
      <c r="CW9" s="724"/>
      <c r="CX9" s="724"/>
      <c r="CY9" s="724"/>
      <c r="CZ9" s="724"/>
      <c r="DA9" s="724"/>
      <c r="DB9" s="724"/>
      <c r="DC9" s="724"/>
      <c r="DD9" s="724"/>
      <c r="DE9" s="724"/>
      <c r="DF9" s="724"/>
      <c r="DG9" s="724"/>
      <c r="DH9" s="724"/>
      <c r="DI9" s="724"/>
      <c r="DJ9" s="724"/>
      <c r="DK9" s="724"/>
      <c r="DL9" s="724"/>
      <c r="DM9" s="724"/>
      <c r="DN9" s="724"/>
      <c r="DO9" s="724"/>
      <c r="DP9" s="724"/>
      <c r="DQ9" s="724"/>
      <c r="DR9" s="724"/>
      <c r="DS9" s="724"/>
      <c r="DT9" s="724"/>
      <c r="DU9" s="724"/>
      <c r="DV9" s="724"/>
      <c r="DW9" s="724"/>
      <c r="DX9" s="724"/>
      <c r="DY9" s="724"/>
      <c r="DZ9" s="724"/>
      <c r="EA9" s="724"/>
      <c r="EB9" s="724"/>
      <c r="EC9" s="724"/>
      <c r="ED9" s="724"/>
      <c r="EE9" s="724"/>
      <c r="EF9" s="724"/>
      <c r="EG9" s="724"/>
      <c r="EH9" s="724"/>
      <c r="EI9" s="724"/>
      <c r="EJ9" s="724"/>
      <c r="EK9" s="724"/>
      <c r="EL9" s="724"/>
      <c r="EM9" s="724"/>
      <c r="EN9" s="724"/>
      <c r="EO9" s="724"/>
      <c r="EP9" s="724"/>
      <c r="EQ9" s="724"/>
      <c r="ER9" s="724"/>
      <c r="ES9" s="724"/>
      <c r="ET9" s="724"/>
      <c r="EU9" s="724"/>
      <c r="EV9" s="724"/>
      <c r="EW9" s="724"/>
      <c r="EX9" s="724"/>
      <c r="EY9" s="724"/>
      <c r="EZ9" s="724"/>
      <c r="FA9" s="724"/>
      <c r="FB9" s="724"/>
      <c r="FC9" s="724"/>
      <c r="FD9" s="724"/>
      <c r="FE9" s="724"/>
      <c r="FF9" s="724"/>
      <c r="FG9" s="724"/>
      <c r="FH9" s="724"/>
      <c r="FI9" s="724"/>
      <c r="FJ9" s="724"/>
      <c r="FK9" s="724"/>
      <c r="FL9" s="724"/>
      <c r="FM9" s="724"/>
      <c r="FN9" s="724"/>
      <c r="FO9" s="724"/>
      <c r="FP9" s="724"/>
      <c r="FQ9" s="724"/>
      <c r="FR9" s="724"/>
      <c r="FS9" s="724"/>
      <c r="FT9" s="724"/>
      <c r="FU9" s="724"/>
      <c r="FV9" s="724"/>
      <c r="FW9" s="724"/>
      <c r="FX9" s="724"/>
      <c r="FY9" s="724"/>
      <c r="FZ9" s="724"/>
      <c r="GA9" s="724"/>
      <c r="GB9" s="724"/>
      <c r="GC9" s="724"/>
      <c r="GD9" s="724"/>
      <c r="GE9" s="724"/>
      <c r="GF9" s="724"/>
      <c r="GG9" s="724"/>
      <c r="GH9" s="724"/>
      <c r="GI9" s="724"/>
      <c r="GJ9" s="724"/>
      <c r="GK9" s="724"/>
      <c r="GL9" s="724"/>
      <c r="GM9" s="724"/>
      <c r="GN9" s="724"/>
      <c r="GO9" s="724"/>
      <c r="GP9" s="724"/>
      <c r="GQ9" s="724"/>
      <c r="GR9" s="724"/>
      <c r="GS9" s="724"/>
      <c r="GT9" s="724"/>
      <c r="GU9" s="724"/>
      <c r="GV9" s="724"/>
      <c r="GW9" s="724"/>
      <c r="GX9" s="724"/>
      <c r="GY9" s="724"/>
      <c r="GZ9" s="724"/>
      <c r="HA9" s="724"/>
      <c r="HB9" s="724"/>
      <c r="HC9" s="724"/>
      <c r="HD9" s="724"/>
      <c r="HE9" s="724"/>
      <c r="HF9" s="724"/>
      <c r="HG9" s="724"/>
      <c r="HH9" s="724"/>
      <c r="HI9" s="724"/>
      <c r="HJ9" s="724"/>
      <c r="HK9" s="724"/>
      <c r="HL9" s="724"/>
      <c r="HM9" s="724"/>
      <c r="HN9" s="724"/>
      <c r="HO9" s="724"/>
      <c r="HP9" s="724"/>
      <c r="HQ9" s="724"/>
      <c r="HR9" s="724"/>
      <c r="HS9" s="724"/>
      <c r="HT9" s="724"/>
      <c r="HU9" s="724"/>
      <c r="HV9" s="724"/>
      <c r="HW9" s="724"/>
      <c r="HX9" s="724"/>
      <c r="HY9" s="724"/>
      <c r="HZ9" s="724"/>
      <c r="IA9" s="724"/>
      <c r="IB9" s="724"/>
      <c r="IC9" s="724"/>
      <c r="ID9" s="724"/>
      <c r="IE9" s="724"/>
      <c r="IF9" s="724"/>
      <c r="IG9" s="724"/>
      <c r="IH9" s="724"/>
      <c r="II9" s="724"/>
      <c r="IJ9" s="724"/>
      <c r="IK9" s="724"/>
      <c r="IL9" s="724"/>
      <c r="IM9" s="724"/>
      <c r="IN9" s="724"/>
      <c r="IO9" s="724"/>
      <c r="IP9" s="724"/>
      <c r="IQ9" s="724"/>
      <c r="IR9" s="724"/>
      <c r="IS9" s="724"/>
      <c r="IT9" s="724"/>
      <c r="IU9" s="724"/>
      <c r="IV9" s="724"/>
    </row>
    <row r="10" s="646" customFormat="1" ht="21" customHeight="1" spans="1:256">
      <c r="A10" s="419" t="s">
        <v>289</v>
      </c>
      <c r="B10" s="416" t="s">
        <v>107</v>
      </c>
      <c r="C10" s="420" t="s">
        <v>254</v>
      </c>
      <c r="D10" s="743">
        <f t="shared" ref="D10:D50" si="1">E10+K10+S10+T10</f>
        <v>3546701.72</v>
      </c>
      <c r="E10" s="743"/>
      <c r="F10" s="743"/>
      <c r="G10" s="743"/>
      <c r="H10" s="743"/>
      <c r="I10" s="743"/>
      <c r="J10" s="743"/>
      <c r="K10" s="743">
        <f t="shared" ref="K10:K18" si="2">SUM(L10:R10)</f>
        <v>3546701.72</v>
      </c>
      <c r="L10" s="743">
        <f t="shared" ref="L10:Q10" si="3">L11+L14</f>
        <v>2269889</v>
      </c>
      <c r="M10" s="743">
        <f t="shared" si="3"/>
        <v>1134944.64</v>
      </c>
      <c r="N10" s="743">
        <f t="shared" si="3"/>
        <v>0</v>
      </c>
      <c r="O10" s="743">
        <f t="shared" si="3"/>
        <v>0</v>
      </c>
      <c r="P10" s="743">
        <f t="shared" si="3"/>
        <v>141868.08</v>
      </c>
      <c r="Q10" s="743">
        <f t="shared" si="3"/>
        <v>0</v>
      </c>
      <c r="R10" s="743"/>
      <c r="S10" s="743"/>
      <c r="T10" s="743"/>
      <c r="U10" s="743"/>
      <c r="V10" s="770"/>
      <c r="W10" s="770"/>
      <c r="X10" s="770"/>
      <c r="Y10" s="770"/>
      <c r="Z10" s="781"/>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c r="DO10" s="617"/>
      <c r="DP10" s="617"/>
      <c r="DQ10" s="617"/>
      <c r="DR10" s="617"/>
      <c r="DS10" s="617"/>
      <c r="DT10" s="617"/>
      <c r="DU10" s="617"/>
      <c r="DV10" s="617"/>
      <c r="DW10" s="617"/>
      <c r="DX10" s="617"/>
      <c r="DY10" s="617"/>
      <c r="DZ10" s="617"/>
      <c r="EA10" s="617"/>
      <c r="EB10" s="617"/>
      <c r="EC10" s="617"/>
      <c r="ED10" s="617"/>
      <c r="EE10" s="617"/>
      <c r="EF10" s="617"/>
      <c r="EG10" s="617"/>
      <c r="EH10" s="617"/>
      <c r="EI10" s="617"/>
      <c r="EJ10" s="617"/>
      <c r="EK10" s="617"/>
      <c r="EL10" s="617"/>
      <c r="EM10" s="617"/>
      <c r="EN10" s="617"/>
      <c r="EO10" s="617"/>
      <c r="EP10" s="617"/>
      <c r="EQ10" s="617"/>
      <c r="ER10" s="617"/>
      <c r="ES10" s="617"/>
      <c r="ET10" s="617"/>
      <c r="EU10" s="617"/>
      <c r="EV10" s="617"/>
      <c r="EW10" s="617"/>
      <c r="EX10" s="617"/>
      <c r="EY10" s="617"/>
      <c r="EZ10" s="617"/>
      <c r="FA10" s="617"/>
      <c r="FB10" s="617"/>
      <c r="FC10" s="617"/>
      <c r="FD10" s="617"/>
      <c r="FE10" s="617"/>
      <c r="FF10" s="617"/>
      <c r="FG10" s="617"/>
      <c r="FH10" s="617"/>
      <c r="FI10" s="617"/>
      <c r="FJ10" s="617"/>
      <c r="FK10" s="617"/>
      <c r="FL10" s="617"/>
      <c r="FM10" s="617"/>
      <c r="FN10" s="617"/>
      <c r="FO10" s="617"/>
      <c r="FP10" s="617"/>
      <c r="FQ10" s="617"/>
      <c r="FR10" s="617"/>
      <c r="FS10" s="617"/>
      <c r="FT10" s="617"/>
      <c r="FU10" s="617"/>
      <c r="FV10" s="617"/>
      <c r="FW10" s="617"/>
      <c r="FX10" s="617"/>
      <c r="FY10" s="617"/>
      <c r="FZ10" s="617"/>
      <c r="GA10" s="617"/>
      <c r="GB10" s="617"/>
      <c r="GC10" s="617"/>
      <c r="GD10" s="617"/>
      <c r="GE10" s="617"/>
      <c r="GF10" s="617"/>
      <c r="GG10" s="617"/>
      <c r="GH10" s="617"/>
      <c r="GI10" s="617"/>
      <c r="GJ10" s="617"/>
      <c r="GK10" s="617"/>
      <c r="GL10" s="617"/>
      <c r="GM10" s="617"/>
      <c r="GN10" s="617"/>
      <c r="GO10" s="617"/>
      <c r="GP10" s="617"/>
      <c r="GQ10" s="617"/>
      <c r="GR10" s="617"/>
      <c r="GS10" s="617"/>
      <c r="GT10" s="617"/>
      <c r="GU10" s="617"/>
      <c r="GV10" s="617"/>
      <c r="GW10" s="617"/>
      <c r="GX10" s="617"/>
      <c r="GY10" s="617"/>
      <c r="GZ10" s="617"/>
      <c r="HA10" s="617"/>
      <c r="HB10" s="617"/>
      <c r="HC10" s="617"/>
      <c r="HD10" s="617"/>
      <c r="HE10" s="617"/>
      <c r="HF10" s="617"/>
      <c r="HG10" s="617"/>
      <c r="HH10" s="617"/>
      <c r="HI10" s="617"/>
      <c r="HJ10" s="617"/>
      <c r="HK10" s="617"/>
      <c r="HL10" s="617"/>
      <c r="HM10" s="617"/>
      <c r="HN10" s="617"/>
      <c r="HO10" s="617"/>
      <c r="HP10" s="617"/>
      <c r="HQ10" s="617"/>
      <c r="HR10" s="617"/>
      <c r="HS10" s="617"/>
      <c r="HT10" s="617"/>
      <c r="HU10" s="617"/>
      <c r="HV10" s="617"/>
      <c r="HW10" s="617"/>
      <c r="HX10" s="617"/>
      <c r="HY10" s="617"/>
      <c r="HZ10" s="617"/>
      <c r="IA10" s="617"/>
      <c r="IB10" s="617"/>
      <c r="IC10" s="617"/>
      <c r="ID10" s="617"/>
      <c r="IE10" s="617"/>
      <c r="IF10" s="617"/>
      <c r="IG10" s="617"/>
      <c r="IH10" s="617"/>
      <c r="II10" s="617"/>
      <c r="IJ10" s="617"/>
      <c r="IK10" s="617"/>
      <c r="IL10" s="617"/>
      <c r="IM10" s="617"/>
      <c r="IN10" s="617"/>
      <c r="IO10" s="617"/>
      <c r="IP10" s="617"/>
      <c r="IQ10" s="617"/>
      <c r="IR10" s="617"/>
      <c r="IS10" s="617"/>
      <c r="IT10" s="617"/>
      <c r="IU10" s="617"/>
      <c r="IV10" s="617"/>
    </row>
    <row r="11" s="646" customFormat="1" ht="21" customHeight="1" spans="1:256">
      <c r="A11" s="419" t="s">
        <v>290</v>
      </c>
      <c r="B11" s="416" t="s">
        <v>107</v>
      </c>
      <c r="C11" s="420" t="s">
        <v>256</v>
      </c>
      <c r="D11" s="743">
        <f t="shared" si="1"/>
        <v>3404833.64</v>
      </c>
      <c r="E11" s="743"/>
      <c r="F11" s="743"/>
      <c r="G11" s="743"/>
      <c r="H11" s="743"/>
      <c r="I11" s="743"/>
      <c r="J11" s="743"/>
      <c r="K11" s="743">
        <f t="shared" si="2"/>
        <v>3404833.64</v>
      </c>
      <c r="L11" s="761">
        <v>2269889</v>
      </c>
      <c r="M11" s="743">
        <v>1134944.64</v>
      </c>
      <c r="N11" s="743"/>
      <c r="O11" s="743"/>
      <c r="P11" s="743"/>
      <c r="Q11" s="743"/>
      <c r="R11" s="743"/>
      <c r="S11" s="743"/>
      <c r="T11" s="743"/>
      <c r="U11" s="743"/>
      <c r="V11" s="770"/>
      <c r="W11" s="770"/>
      <c r="X11" s="770"/>
      <c r="Y11" s="770"/>
      <c r="Z11" s="781"/>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7"/>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c r="ES11" s="617"/>
      <c r="ET11" s="617"/>
      <c r="EU11" s="617"/>
      <c r="EV11" s="617"/>
      <c r="EW11" s="617"/>
      <c r="EX11" s="617"/>
      <c r="EY11" s="617"/>
      <c r="EZ11" s="617"/>
      <c r="FA11" s="617"/>
      <c r="FB11" s="617"/>
      <c r="FC11" s="617"/>
      <c r="FD11" s="617"/>
      <c r="FE11" s="617"/>
      <c r="FF11" s="617"/>
      <c r="FG11" s="617"/>
      <c r="FH11" s="617"/>
      <c r="FI11" s="617"/>
      <c r="FJ11" s="617"/>
      <c r="FK11" s="617"/>
      <c r="FL11" s="617"/>
      <c r="FM11" s="617"/>
      <c r="FN11" s="617"/>
      <c r="FO11" s="617"/>
      <c r="FP11" s="617"/>
      <c r="FQ11" s="617"/>
      <c r="FR11" s="617"/>
      <c r="FS11" s="617"/>
      <c r="FT11" s="617"/>
      <c r="FU11" s="617"/>
      <c r="FV11" s="617"/>
      <c r="FW11" s="617"/>
      <c r="FX11" s="617"/>
      <c r="FY11" s="617"/>
      <c r="FZ11" s="617"/>
      <c r="GA11" s="617"/>
      <c r="GB11" s="617"/>
      <c r="GC11" s="617"/>
      <c r="GD11" s="617"/>
      <c r="GE11" s="617"/>
      <c r="GF11" s="617"/>
      <c r="GG11" s="617"/>
      <c r="GH11" s="617"/>
      <c r="GI11" s="617"/>
      <c r="GJ11" s="617"/>
      <c r="GK11" s="617"/>
      <c r="GL11" s="617"/>
      <c r="GM11" s="617"/>
      <c r="GN11" s="617"/>
      <c r="GO11" s="617"/>
      <c r="GP11" s="617"/>
      <c r="GQ11" s="617"/>
      <c r="GR11" s="617"/>
      <c r="GS11" s="617"/>
      <c r="GT11" s="617"/>
      <c r="GU11" s="617"/>
      <c r="GV11" s="617"/>
      <c r="GW11" s="617"/>
      <c r="GX11" s="617"/>
      <c r="GY11" s="617"/>
      <c r="GZ11" s="617"/>
      <c r="HA11" s="617"/>
      <c r="HB11" s="617"/>
      <c r="HC11" s="617"/>
      <c r="HD11" s="617"/>
      <c r="HE11" s="617"/>
      <c r="HF11" s="617"/>
      <c r="HG11" s="617"/>
      <c r="HH11" s="617"/>
      <c r="HI11" s="617"/>
      <c r="HJ11" s="617"/>
      <c r="HK11" s="617"/>
      <c r="HL11" s="617"/>
      <c r="HM11" s="617"/>
      <c r="HN11" s="617"/>
      <c r="HO11" s="617"/>
      <c r="HP11" s="617"/>
      <c r="HQ11" s="617"/>
      <c r="HR11" s="617"/>
      <c r="HS11" s="617"/>
      <c r="HT11" s="617"/>
      <c r="HU11" s="617"/>
      <c r="HV11" s="617"/>
      <c r="HW11" s="617"/>
      <c r="HX11" s="617"/>
      <c r="HY11" s="617"/>
      <c r="HZ11" s="617"/>
      <c r="IA11" s="617"/>
      <c r="IB11" s="617"/>
      <c r="IC11" s="617"/>
      <c r="ID11" s="617"/>
      <c r="IE11" s="617"/>
      <c r="IF11" s="617"/>
      <c r="IG11" s="617"/>
      <c r="IH11" s="617"/>
      <c r="II11" s="617"/>
      <c r="IJ11" s="617"/>
      <c r="IK11" s="617"/>
      <c r="IL11" s="617"/>
      <c r="IM11" s="617"/>
      <c r="IN11" s="617"/>
      <c r="IO11" s="617"/>
      <c r="IP11" s="617"/>
      <c r="IQ11" s="617"/>
      <c r="IR11" s="617"/>
      <c r="IS11" s="617"/>
      <c r="IT11" s="617"/>
      <c r="IU11" s="617"/>
      <c r="IV11" s="617"/>
    </row>
    <row r="12" s="646" customFormat="1" ht="21" customHeight="1" spans="1:256">
      <c r="A12" s="419" t="s">
        <v>291</v>
      </c>
      <c r="B12" s="416" t="s">
        <v>107</v>
      </c>
      <c r="C12" s="420" t="s">
        <v>258</v>
      </c>
      <c r="D12" s="743">
        <f t="shared" si="1"/>
        <v>2269889</v>
      </c>
      <c r="E12" s="743"/>
      <c r="F12" s="743"/>
      <c r="G12" s="743"/>
      <c r="H12" s="743"/>
      <c r="I12" s="743"/>
      <c r="J12" s="743"/>
      <c r="K12" s="743">
        <f t="shared" si="2"/>
        <v>2269889</v>
      </c>
      <c r="L12" s="761">
        <v>2269889</v>
      </c>
      <c r="M12" s="743"/>
      <c r="N12" s="743"/>
      <c r="O12" s="743"/>
      <c r="P12" s="743"/>
      <c r="Q12" s="743"/>
      <c r="R12" s="743"/>
      <c r="S12" s="743"/>
      <c r="T12" s="743"/>
      <c r="U12" s="743"/>
      <c r="V12" s="770"/>
      <c r="W12" s="770"/>
      <c r="X12" s="770"/>
      <c r="Y12" s="770"/>
      <c r="Z12" s="781"/>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c r="DA12" s="617"/>
      <c r="DB12" s="617"/>
      <c r="DC12" s="617"/>
      <c r="DD12" s="617"/>
      <c r="DE12" s="617"/>
      <c r="DF12" s="617"/>
      <c r="DG12" s="617"/>
      <c r="DH12" s="617"/>
      <c r="DI12" s="617"/>
      <c r="DJ12" s="617"/>
      <c r="DK12" s="617"/>
      <c r="DL12" s="617"/>
      <c r="DM12" s="617"/>
      <c r="DN12" s="617"/>
      <c r="DO12" s="617"/>
      <c r="DP12" s="617"/>
      <c r="DQ12" s="617"/>
      <c r="DR12" s="617"/>
      <c r="DS12" s="617"/>
      <c r="DT12" s="617"/>
      <c r="DU12" s="617"/>
      <c r="DV12" s="617"/>
      <c r="DW12" s="617"/>
      <c r="DX12" s="617"/>
      <c r="DY12" s="617"/>
      <c r="DZ12" s="617"/>
      <c r="EA12" s="617"/>
      <c r="EB12" s="617"/>
      <c r="EC12" s="617"/>
      <c r="ED12" s="617"/>
      <c r="EE12" s="617"/>
      <c r="EF12" s="617"/>
      <c r="EG12" s="617"/>
      <c r="EH12" s="617"/>
      <c r="EI12" s="617"/>
      <c r="EJ12" s="617"/>
      <c r="EK12" s="617"/>
      <c r="EL12" s="617"/>
      <c r="EM12" s="617"/>
      <c r="EN12" s="617"/>
      <c r="EO12" s="617"/>
      <c r="EP12" s="617"/>
      <c r="EQ12" s="617"/>
      <c r="ER12" s="617"/>
      <c r="ES12" s="617"/>
      <c r="ET12" s="617"/>
      <c r="EU12" s="617"/>
      <c r="EV12" s="617"/>
      <c r="EW12" s="617"/>
      <c r="EX12" s="617"/>
      <c r="EY12" s="617"/>
      <c r="EZ12" s="617"/>
      <c r="FA12" s="617"/>
      <c r="FB12" s="617"/>
      <c r="FC12" s="617"/>
      <c r="FD12" s="617"/>
      <c r="FE12" s="617"/>
      <c r="FF12" s="617"/>
      <c r="FG12" s="617"/>
      <c r="FH12" s="617"/>
      <c r="FI12" s="617"/>
      <c r="FJ12" s="617"/>
      <c r="FK12" s="617"/>
      <c r="FL12" s="617"/>
      <c r="FM12" s="617"/>
      <c r="FN12" s="617"/>
      <c r="FO12" s="617"/>
      <c r="FP12" s="617"/>
      <c r="FQ12" s="617"/>
      <c r="FR12" s="617"/>
      <c r="FS12" s="617"/>
      <c r="FT12" s="617"/>
      <c r="FU12" s="617"/>
      <c r="FV12" s="617"/>
      <c r="FW12" s="617"/>
      <c r="FX12" s="617"/>
      <c r="FY12" s="617"/>
      <c r="FZ12" s="617"/>
      <c r="GA12" s="617"/>
      <c r="GB12" s="617"/>
      <c r="GC12" s="617"/>
      <c r="GD12" s="617"/>
      <c r="GE12" s="617"/>
      <c r="GF12" s="617"/>
      <c r="GG12" s="617"/>
      <c r="GH12" s="617"/>
      <c r="GI12" s="617"/>
      <c r="GJ12" s="617"/>
      <c r="GK12" s="617"/>
      <c r="GL12" s="617"/>
      <c r="GM12" s="617"/>
      <c r="GN12" s="617"/>
      <c r="GO12" s="617"/>
      <c r="GP12" s="617"/>
      <c r="GQ12" s="617"/>
      <c r="GR12" s="617"/>
      <c r="GS12" s="617"/>
      <c r="GT12" s="617"/>
      <c r="GU12" s="617"/>
      <c r="GV12" s="617"/>
      <c r="GW12" s="617"/>
      <c r="GX12" s="617"/>
      <c r="GY12" s="617"/>
      <c r="GZ12" s="617"/>
      <c r="HA12" s="617"/>
      <c r="HB12" s="617"/>
      <c r="HC12" s="617"/>
      <c r="HD12" s="617"/>
      <c r="HE12" s="617"/>
      <c r="HF12" s="617"/>
      <c r="HG12" s="617"/>
      <c r="HH12" s="617"/>
      <c r="HI12" s="617"/>
      <c r="HJ12" s="617"/>
      <c r="HK12" s="617"/>
      <c r="HL12" s="617"/>
      <c r="HM12" s="617"/>
      <c r="HN12" s="617"/>
      <c r="HO12" s="617"/>
      <c r="HP12" s="617"/>
      <c r="HQ12" s="617"/>
      <c r="HR12" s="617"/>
      <c r="HS12" s="617"/>
      <c r="HT12" s="617"/>
      <c r="HU12" s="617"/>
      <c r="HV12" s="617"/>
      <c r="HW12" s="617"/>
      <c r="HX12" s="617"/>
      <c r="HY12" s="617"/>
      <c r="HZ12" s="617"/>
      <c r="IA12" s="617"/>
      <c r="IB12" s="617"/>
      <c r="IC12" s="617"/>
      <c r="ID12" s="617"/>
      <c r="IE12" s="617"/>
      <c r="IF12" s="617"/>
      <c r="IG12" s="617"/>
      <c r="IH12" s="617"/>
      <c r="II12" s="617"/>
      <c r="IJ12" s="617"/>
      <c r="IK12" s="617"/>
      <c r="IL12" s="617"/>
      <c r="IM12" s="617"/>
      <c r="IN12" s="617"/>
      <c r="IO12" s="617"/>
      <c r="IP12" s="617"/>
      <c r="IQ12" s="617"/>
      <c r="IR12" s="617"/>
      <c r="IS12" s="617"/>
      <c r="IT12" s="617"/>
      <c r="IU12" s="617"/>
      <c r="IV12" s="617"/>
    </row>
    <row r="13" s="646" customFormat="1" ht="21" customHeight="1" spans="1:256">
      <c r="A13" s="419" t="s">
        <v>292</v>
      </c>
      <c r="B13" s="416" t="s">
        <v>107</v>
      </c>
      <c r="C13" s="420" t="s">
        <v>260</v>
      </c>
      <c r="D13" s="743">
        <f t="shared" si="1"/>
        <v>1134944.64</v>
      </c>
      <c r="E13" s="743"/>
      <c r="F13" s="743"/>
      <c r="G13" s="743"/>
      <c r="H13" s="743"/>
      <c r="I13" s="743"/>
      <c r="J13" s="743"/>
      <c r="K13" s="743">
        <f t="shared" si="2"/>
        <v>1134944.64</v>
      </c>
      <c r="L13" s="743"/>
      <c r="M13" s="743">
        <v>1134944.64</v>
      </c>
      <c r="N13" s="743"/>
      <c r="O13" s="743"/>
      <c r="P13" s="743"/>
      <c r="Q13" s="743"/>
      <c r="R13" s="743"/>
      <c r="S13" s="743"/>
      <c r="T13" s="743"/>
      <c r="U13" s="743"/>
      <c r="V13" s="770"/>
      <c r="W13" s="770"/>
      <c r="X13" s="770"/>
      <c r="Y13" s="770"/>
      <c r="Z13" s="781"/>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7"/>
      <c r="CQ13" s="617"/>
      <c r="CR13" s="617"/>
      <c r="CS13" s="617"/>
      <c r="CT13" s="617"/>
      <c r="CU13" s="617"/>
      <c r="CV13" s="617"/>
      <c r="CW13" s="617"/>
      <c r="CX13" s="617"/>
      <c r="CY13" s="617"/>
      <c r="CZ13" s="617"/>
      <c r="DA13" s="617"/>
      <c r="DB13" s="617"/>
      <c r="DC13" s="617"/>
      <c r="DD13" s="617"/>
      <c r="DE13" s="617"/>
      <c r="DF13" s="617"/>
      <c r="DG13" s="617"/>
      <c r="DH13" s="617"/>
      <c r="DI13" s="617"/>
      <c r="DJ13" s="617"/>
      <c r="DK13" s="617"/>
      <c r="DL13" s="617"/>
      <c r="DM13" s="617"/>
      <c r="DN13" s="617"/>
      <c r="DO13" s="617"/>
      <c r="DP13" s="617"/>
      <c r="DQ13" s="617"/>
      <c r="DR13" s="617"/>
      <c r="DS13" s="617"/>
      <c r="DT13" s="617"/>
      <c r="DU13" s="617"/>
      <c r="DV13" s="617"/>
      <c r="DW13" s="617"/>
      <c r="DX13" s="617"/>
      <c r="DY13" s="617"/>
      <c r="DZ13" s="617"/>
      <c r="EA13" s="617"/>
      <c r="EB13" s="617"/>
      <c r="EC13" s="617"/>
      <c r="ED13" s="617"/>
      <c r="EE13" s="617"/>
      <c r="EF13" s="617"/>
      <c r="EG13" s="617"/>
      <c r="EH13" s="617"/>
      <c r="EI13" s="617"/>
      <c r="EJ13" s="617"/>
      <c r="EK13" s="617"/>
      <c r="EL13" s="617"/>
      <c r="EM13" s="617"/>
      <c r="EN13" s="617"/>
      <c r="EO13" s="617"/>
      <c r="EP13" s="617"/>
      <c r="EQ13" s="617"/>
      <c r="ER13" s="617"/>
      <c r="ES13" s="617"/>
      <c r="ET13" s="617"/>
      <c r="EU13" s="617"/>
      <c r="EV13" s="617"/>
      <c r="EW13" s="617"/>
      <c r="EX13" s="617"/>
      <c r="EY13" s="617"/>
      <c r="EZ13" s="617"/>
      <c r="FA13" s="617"/>
      <c r="FB13" s="617"/>
      <c r="FC13" s="617"/>
      <c r="FD13" s="617"/>
      <c r="FE13" s="617"/>
      <c r="FF13" s="617"/>
      <c r="FG13" s="617"/>
      <c r="FH13" s="617"/>
      <c r="FI13" s="617"/>
      <c r="FJ13" s="617"/>
      <c r="FK13" s="617"/>
      <c r="FL13" s="617"/>
      <c r="FM13" s="617"/>
      <c r="FN13" s="617"/>
      <c r="FO13" s="617"/>
      <c r="FP13" s="617"/>
      <c r="FQ13" s="617"/>
      <c r="FR13" s="617"/>
      <c r="FS13" s="617"/>
      <c r="FT13" s="617"/>
      <c r="FU13" s="617"/>
      <c r="FV13" s="617"/>
      <c r="FW13" s="617"/>
      <c r="FX13" s="617"/>
      <c r="FY13" s="617"/>
      <c r="FZ13" s="617"/>
      <c r="GA13" s="617"/>
      <c r="GB13" s="617"/>
      <c r="GC13" s="617"/>
      <c r="GD13" s="617"/>
      <c r="GE13" s="617"/>
      <c r="GF13" s="617"/>
      <c r="GG13" s="617"/>
      <c r="GH13" s="617"/>
      <c r="GI13" s="617"/>
      <c r="GJ13" s="617"/>
      <c r="GK13" s="617"/>
      <c r="GL13" s="617"/>
      <c r="GM13" s="617"/>
      <c r="GN13" s="617"/>
      <c r="GO13" s="617"/>
      <c r="GP13" s="617"/>
      <c r="GQ13" s="617"/>
      <c r="GR13" s="617"/>
      <c r="GS13" s="617"/>
      <c r="GT13" s="617"/>
      <c r="GU13" s="617"/>
      <c r="GV13" s="617"/>
      <c r="GW13" s="617"/>
      <c r="GX13" s="617"/>
      <c r="GY13" s="617"/>
      <c r="GZ13" s="617"/>
      <c r="HA13" s="617"/>
      <c r="HB13" s="617"/>
      <c r="HC13" s="617"/>
      <c r="HD13" s="617"/>
      <c r="HE13" s="617"/>
      <c r="HF13" s="617"/>
      <c r="HG13" s="617"/>
      <c r="HH13" s="617"/>
      <c r="HI13" s="617"/>
      <c r="HJ13" s="617"/>
      <c r="HK13" s="617"/>
      <c r="HL13" s="617"/>
      <c r="HM13" s="617"/>
      <c r="HN13" s="617"/>
      <c r="HO13" s="617"/>
      <c r="HP13" s="617"/>
      <c r="HQ13" s="617"/>
      <c r="HR13" s="617"/>
      <c r="HS13" s="617"/>
      <c r="HT13" s="617"/>
      <c r="HU13" s="617"/>
      <c r="HV13" s="617"/>
      <c r="HW13" s="617"/>
      <c r="HX13" s="617"/>
      <c r="HY13" s="617"/>
      <c r="HZ13" s="617"/>
      <c r="IA13" s="617"/>
      <c r="IB13" s="617"/>
      <c r="IC13" s="617"/>
      <c r="ID13" s="617"/>
      <c r="IE13" s="617"/>
      <c r="IF13" s="617"/>
      <c r="IG13" s="617"/>
      <c r="IH13" s="617"/>
      <c r="II13" s="617"/>
      <c r="IJ13" s="617"/>
      <c r="IK13" s="617"/>
      <c r="IL13" s="617"/>
      <c r="IM13" s="617"/>
      <c r="IN13" s="617"/>
      <c r="IO13" s="617"/>
      <c r="IP13" s="617"/>
      <c r="IQ13" s="617"/>
      <c r="IR13" s="617"/>
      <c r="IS13" s="617"/>
      <c r="IT13" s="617"/>
      <c r="IU13" s="617"/>
      <c r="IV13" s="617"/>
    </row>
    <row r="14" s="646" customFormat="1" ht="21" customHeight="1" spans="1:256">
      <c r="A14" s="419" t="s">
        <v>293</v>
      </c>
      <c r="B14" s="416" t="s">
        <v>107</v>
      </c>
      <c r="C14" s="420" t="s">
        <v>171</v>
      </c>
      <c r="D14" s="743">
        <f t="shared" si="1"/>
        <v>141868.08</v>
      </c>
      <c r="E14" s="743"/>
      <c r="F14" s="743"/>
      <c r="G14" s="743"/>
      <c r="H14" s="743"/>
      <c r="I14" s="743"/>
      <c r="J14" s="743"/>
      <c r="K14" s="743">
        <f t="shared" si="2"/>
        <v>141868.08</v>
      </c>
      <c r="L14" s="743"/>
      <c r="M14" s="743"/>
      <c r="N14" s="743"/>
      <c r="O14" s="743"/>
      <c r="P14" s="743">
        <v>141868.08</v>
      </c>
      <c r="Q14" s="743"/>
      <c r="R14" s="743"/>
      <c r="S14" s="743"/>
      <c r="T14" s="743"/>
      <c r="U14" s="743"/>
      <c r="V14" s="770"/>
      <c r="W14" s="770"/>
      <c r="X14" s="770"/>
      <c r="Y14" s="770"/>
      <c r="Z14" s="781"/>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c r="CZ14" s="617"/>
      <c r="DA14" s="617"/>
      <c r="DB14" s="617"/>
      <c r="DC14" s="617"/>
      <c r="DD14" s="617"/>
      <c r="DE14" s="617"/>
      <c r="DF14" s="617"/>
      <c r="DG14" s="617"/>
      <c r="DH14" s="617"/>
      <c r="DI14" s="617"/>
      <c r="DJ14" s="617"/>
      <c r="DK14" s="617"/>
      <c r="DL14" s="617"/>
      <c r="DM14" s="617"/>
      <c r="DN14" s="617"/>
      <c r="DO14" s="617"/>
      <c r="DP14" s="617"/>
      <c r="DQ14" s="617"/>
      <c r="DR14" s="617"/>
      <c r="DS14" s="617"/>
      <c r="DT14" s="617"/>
      <c r="DU14" s="617"/>
      <c r="DV14" s="617"/>
      <c r="DW14" s="617"/>
      <c r="DX14" s="617"/>
      <c r="DY14" s="617"/>
      <c r="DZ14" s="617"/>
      <c r="EA14" s="617"/>
      <c r="EB14" s="617"/>
      <c r="EC14" s="617"/>
      <c r="ED14" s="617"/>
      <c r="EE14" s="617"/>
      <c r="EF14" s="617"/>
      <c r="EG14" s="617"/>
      <c r="EH14" s="617"/>
      <c r="EI14" s="617"/>
      <c r="EJ14" s="617"/>
      <c r="EK14" s="617"/>
      <c r="EL14" s="617"/>
      <c r="EM14" s="617"/>
      <c r="EN14" s="617"/>
      <c r="EO14" s="617"/>
      <c r="EP14" s="617"/>
      <c r="EQ14" s="617"/>
      <c r="ER14" s="617"/>
      <c r="ES14" s="617"/>
      <c r="ET14" s="617"/>
      <c r="EU14" s="617"/>
      <c r="EV14" s="617"/>
      <c r="EW14" s="617"/>
      <c r="EX14" s="617"/>
      <c r="EY14" s="617"/>
      <c r="EZ14" s="617"/>
      <c r="FA14" s="617"/>
      <c r="FB14" s="617"/>
      <c r="FC14" s="617"/>
      <c r="FD14" s="617"/>
      <c r="FE14" s="617"/>
      <c r="FF14" s="617"/>
      <c r="FG14" s="617"/>
      <c r="FH14" s="617"/>
      <c r="FI14" s="617"/>
      <c r="FJ14" s="617"/>
      <c r="FK14" s="617"/>
      <c r="FL14" s="617"/>
      <c r="FM14" s="617"/>
      <c r="FN14" s="617"/>
      <c r="FO14" s="617"/>
      <c r="FP14" s="617"/>
      <c r="FQ14" s="617"/>
      <c r="FR14" s="617"/>
      <c r="FS14" s="617"/>
      <c r="FT14" s="617"/>
      <c r="FU14" s="617"/>
      <c r="FV14" s="617"/>
      <c r="FW14" s="617"/>
      <c r="FX14" s="617"/>
      <c r="FY14" s="617"/>
      <c r="FZ14" s="617"/>
      <c r="GA14" s="617"/>
      <c r="GB14" s="617"/>
      <c r="GC14" s="617"/>
      <c r="GD14" s="617"/>
      <c r="GE14" s="617"/>
      <c r="GF14" s="617"/>
      <c r="GG14" s="617"/>
      <c r="GH14" s="617"/>
      <c r="GI14" s="617"/>
      <c r="GJ14" s="617"/>
      <c r="GK14" s="617"/>
      <c r="GL14" s="617"/>
      <c r="GM14" s="617"/>
      <c r="GN14" s="617"/>
      <c r="GO14" s="617"/>
      <c r="GP14" s="617"/>
      <c r="GQ14" s="617"/>
      <c r="GR14" s="617"/>
      <c r="GS14" s="617"/>
      <c r="GT14" s="617"/>
      <c r="GU14" s="617"/>
      <c r="GV14" s="617"/>
      <c r="GW14" s="617"/>
      <c r="GX14" s="617"/>
      <c r="GY14" s="617"/>
      <c r="GZ14" s="617"/>
      <c r="HA14" s="617"/>
      <c r="HB14" s="617"/>
      <c r="HC14" s="617"/>
      <c r="HD14" s="617"/>
      <c r="HE14" s="617"/>
      <c r="HF14" s="617"/>
      <c r="HG14" s="617"/>
      <c r="HH14" s="617"/>
      <c r="HI14" s="617"/>
      <c r="HJ14" s="617"/>
      <c r="HK14" s="617"/>
      <c r="HL14" s="617"/>
      <c r="HM14" s="617"/>
      <c r="HN14" s="617"/>
      <c r="HO14" s="617"/>
      <c r="HP14" s="617"/>
      <c r="HQ14" s="617"/>
      <c r="HR14" s="617"/>
      <c r="HS14" s="617"/>
      <c r="HT14" s="617"/>
      <c r="HU14" s="617"/>
      <c r="HV14" s="617"/>
      <c r="HW14" s="617"/>
      <c r="HX14" s="617"/>
      <c r="HY14" s="617"/>
      <c r="HZ14" s="617"/>
      <c r="IA14" s="617"/>
      <c r="IB14" s="617"/>
      <c r="IC14" s="617"/>
      <c r="ID14" s="617"/>
      <c r="IE14" s="617"/>
      <c r="IF14" s="617"/>
      <c r="IG14" s="617"/>
      <c r="IH14" s="617"/>
      <c r="II14" s="617"/>
      <c r="IJ14" s="617"/>
      <c r="IK14" s="617"/>
      <c r="IL14" s="617"/>
      <c r="IM14" s="617"/>
      <c r="IN14" s="617"/>
      <c r="IO14" s="617"/>
      <c r="IP14" s="617"/>
      <c r="IQ14" s="617"/>
      <c r="IR14" s="617"/>
      <c r="IS14" s="617"/>
      <c r="IT14" s="617"/>
      <c r="IU14" s="617"/>
      <c r="IV14" s="617"/>
    </row>
    <row r="15" s="646" customFormat="1" ht="21" customHeight="1" spans="1:256">
      <c r="A15" s="419" t="s">
        <v>294</v>
      </c>
      <c r="B15" s="416" t="s">
        <v>107</v>
      </c>
      <c r="C15" s="420" t="s">
        <v>263</v>
      </c>
      <c r="D15" s="743">
        <f t="shared" si="1"/>
        <v>141868.08</v>
      </c>
      <c r="E15" s="743"/>
      <c r="F15" s="743"/>
      <c r="G15" s="743"/>
      <c r="H15" s="743"/>
      <c r="I15" s="743"/>
      <c r="J15" s="743"/>
      <c r="K15" s="743">
        <f t="shared" si="2"/>
        <v>141868.08</v>
      </c>
      <c r="L15" s="743"/>
      <c r="M15" s="743"/>
      <c r="N15" s="743"/>
      <c r="O15" s="743"/>
      <c r="P15" s="743">
        <v>141868.08</v>
      </c>
      <c r="Q15" s="743"/>
      <c r="R15" s="743"/>
      <c r="S15" s="743"/>
      <c r="T15" s="743"/>
      <c r="U15" s="743"/>
      <c r="V15" s="770"/>
      <c r="W15" s="770"/>
      <c r="X15" s="770"/>
      <c r="Y15" s="770"/>
      <c r="Z15" s="781"/>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c r="CZ15" s="617"/>
      <c r="DA15" s="617"/>
      <c r="DB15" s="617"/>
      <c r="DC15" s="617"/>
      <c r="DD15" s="617"/>
      <c r="DE15" s="617"/>
      <c r="DF15" s="617"/>
      <c r="DG15" s="617"/>
      <c r="DH15" s="617"/>
      <c r="DI15" s="617"/>
      <c r="DJ15" s="617"/>
      <c r="DK15" s="617"/>
      <c r="DL15" s="617"/>
      <c r="DM15" s="617"/>
      <c r="DN15" s="617"/>
      <c r="DO15" s="617"/>
      <c r="DP15" s="617"/>
      <c r="DQ15" s="617"/>
      <c r="DR15" s="617"/>
      <c r="DS15" s="617"/>
      <c r="DT15" s="617"/>
      <c r="DU15" s="617"/>
      <c r="DV15" s="617"/>
      <c r="DW15" s="617"/>
      <c r="DX15" s="617"/>
      <c r="DY15" s="617"/>
      <c r="DZ15" s="617"/>
      <c r="EA15" s="617"/>
      <c r="EB15" s="617"/>
      <c r="EC15" s="617"/>
      <c r="ED15" s="617"/>
      <c r="EE15" s="617"/>
      <c r="EF15" s="617"/>
      <c r="EG15" s="617"/>
      <c r="EH15" s="617"/>
      <c r="EI15" s="617"/>
      <c r="EJ15" s="617"/>
      <c r="EK15" s="617"/>
      <c r="EL15" s="617"/>
      <c r="EM15" s="617"/>
      <c r="EN15" s="617"/>
      <c r="EO15" s="617"/>
      <c r="EP15" s="617"/>
      <c r="EQ15" s="617"/>
      <c r="ER15" s="617"/>
      <c r="ES15" s="617"/>
      <c r="ET15" s="617"/>
      <c r="EU15" s="617"/>
      <c r="EV15" s="617"/>
      <c r="EW15" s="617"/>
      <c r="EX15" s="617"/>
      <c r="EY15" s="617"/>
      <c r="EZ15" s="617"/>
      <c r="FA15" s="617"/>
      <c r="FB15" s="617"/>
      <c r="FC15" s="617"/>
      <c r="FD15" s="617"/>
      <c r="FE15" s="617"/>
      <c r="FF15" s="617"/>
      <c r="FG15" s="617"/>
      <c r="FH15" s="617"/>
      <c r="FI15" s="617"/>
      <c r="FJ15" s="617"/>
      <c r="FK15" s="617"/>
      <c r="FL15" s="617"/>
      <c r="FM15" s="617"/>
      <c r="FN15" s="617"/>
      <c r="FO15" s="617"/>
      <c r="FP15" s="617"/>
      <c r="FQ15" s="617"/>
      <c r="FR15" s="617"/>
      <c r="FS15" s="617"/>
      <c r="FT15" s="617"/>
      <c r="FU15" s="617"/>
      <c r="FV15" s="617"/>
      <c r="FW15" s="617"/>
      <c r="FX15" s="617"/>
      <c r="FY15" s="617"/>
      <c r="FZ15" s="617"/>
      <c r="GA15" s="617"/>
      <c r="GB15" s="617"/>
      <c r="GC15" s="617"/>
      <c r="GD15" s="617"/>
      <c r="GE15" s="617"/>
      <c r="GF15" s="617"/>
      <c r="GG15" s="617"/>
      <c r="GH15" s="617"/>
      <c r="GI15" s="617"/>
      <c r="GJ15" s="617"/>
      <c r="GK15" s="617"/>
      <c r="GL15" s="617"/>
      <c r="GM15" s="617"/>
      <c r="GN15" s="617"/>
      <c r="GO15" s="617"/>
      <c r="GP15" s="617"/>
      <c r="GQ15" s="617"/>
      <c r="GR15" s="617"/>
      <c r="GS15" s="617"/>
      <c r="GT15" s="617"/>
      <c r="GU15" s="617"/>
      <c r="GV15" s="617"/>
      <c r="GW15" s="617"/>
      <c r="GX15" s="617"/>
      <c r="GY15" s="617"/>
      <c r="GZ15" s="617"/>
      <c r="HA15" s="617"/>
      <c r="HB15" s="617"/>
      <c r="HC15" s="617"/>
      <c r="HD15" s="617"/>
      <c r="HE15" s="617"/>
      <c r="HF15" s="617"/>
      <c r="HG15" s="617"/>
      <c r="HH15" s="617"/>
      <c r="HI15" s="617"/>
      <c r="HJ15" s="617"/>
      <c r="HK15" s="617"/>
      <c r="HL15" s="617"/>
      <c r="HM15" s="617"/>
      <c r="HN15" s="617"/>
      <c r="HO15" s="617"/>
      <c r="HP15" s="617"/>
      <c r="HQ15" s="617"/>
      <c r="HR15" s="617"/>
      <c r="HS15" s="617"/>
      <c r="HT15" s="617"/>
      <c r="HU15" s="617"/>
      <c r="HV15" s="617"/>
      <c r="HW15" s="617"/>
      <c r="HX15" s="617"/>
      <c r="HY15" s="617"/>
      <c r="HZ15" s="617"/>
      <c r="IA15" s="617"/>
      <c r="IB15" s="617"/>
      <c r="IC15" s="617"/>
      <c r="ID15" s="617"/>
      <c r="IE15" s="617"/>
      <c r="IF15" s="617"/>
      <c r="IG15" s="617"/>
      <c r="IH15" s="617"/>
      <c r="II15" s="617"/>
      <c r="IJ15" s="617"/>
      <c r="IK15" s="617"/>
      <c r="IL15" s="617"/>
      <c r="IM15" s="617"/>
      <c r="IN15" s="617"/>
      <c r="IO15" s="617"/>
      <c r="IP15" s="617"/>
      <c r="IQ15" s="617"/>
      <c r="IR15" s="617"/>
      <c r="IS15" s="617"/>
      <c r="IT15" s="617"/>
      <c r="IU15" s="617"/>
      <c r="IV15" s="617"/>
    </row>
    <row r="16" s="646" customFormat="1" ht="21" customHeight="1" spans="1:256">
      <c r="A16" s="419" t="s">
        <v>295</v>
      </c>
      <c r="B16" s="416" t="s">
        <v>107</v>
      </c>
      <c r="C16" s="420" t="s">
        <v>264</v>
      </c>
      <c r="D16" s="743">
        <f t="shared" si="1"/>
        <v>1064010.6</v>
      </c>
      <c r="E16" s="743"/>
      <c r="F16" s="743"/>
      <c r="G16" s="743"/>
      <c r="H16" s="743"/>
      <c r="I16" s="743"/>
      <c r="J16" s="743"/>
      <c r="K16" s="743">
        <f t="shared" si="2"/>
        <v>1064010.6</v>
      </c>
      <c r="L16" s="743"/>
      <c r="M16" s="743"/>
      <c r="N16" s="743">
        <v>1064010.6</v>
      </c>
      <c r="O16" s="743"/>
      <c r="P16" s="743"/>
      <c r="Q16" s="743"/>
      <c r="R16" s="743"/>
      <c r="S16" s="743"/>
      <c r="T16" s="743"/>
      <c r="U16" s="743"/>
      <c r="V16" s="770"/>
      <c r="W16" s="770"/>
      <c r="X16" s="770"/>
      <c r="Y16" s="770"/>
      <c r="Z16" s="781"/>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c r="CZ16" s="617"/>
      <c r="DA16" s="617"/>
      <c r="DB16" s="617"/>
      <c r="DC16" s="617"/>
      <c r="DD16" s="617"/>
      <c r="DE16" s="617"/>
      <c r="DF16" s="617"/>
      <c r="DG16" s="617"/>
      <c r="DH16" s="617"/>
      <c r="DI16" s="617"/>
      <c r="DJ16" s="617"/>
      <c r="DK16" s="617"/>
      <c r="DL16" s="617"/>
      <c r="DM16" s="617"/>
      <c r="DN16" s="617"/>
      <c r="DO16" s="617"/>
      <c r="DP16" s="617"/>
      <c r="DQ16" s="617"/>
      <c r="DR16" s="617"/>
      <c r="DS16" s="617"/>
      <c r="DT16" s="617"/>
      <c r="DU16" s="617"/>
      <c r="DV16" s="617"/>
      <c r="DW16" s="617"/>
      <c r="DX16" s="617"/>
      <c r="DY16" s="617"/>
      <c r="DZ16" s="617"/>
      <c r="EA16" s="617"/>
      <c r="EB16" s="617"/>
      <c r="EC16" s="617"/>
      <c r="ED16" s="617"/>
      <c r="EE16" s="617"/>
      <c r="EF16" s="617"/>
      <c r="EG16" s="617"/>
      <c r="EH16" s="617"/>
      <c r="EI16" s="617"/>
      <c r="EJ16" s="617"/>
      <c r="EK16" s="617"/>
      <c r="EL16" s="617"/>
      <c r="EM16" s="617"/>
      <c r="EN16" s="617"/>
      <c r="EO16" s="617"/>
      <c r="EP16" s="617"/>
      <c r="EQ16" s="617"/>
      <c r="ER16" s="617"/>
      <c r="ES16" s="617"/>
      <c r="ET16" s="617"/>
      <c r="EU16" s="617"/>
      <c r="EV16" s="617"/>
      <c r="EW16" s="617"/>
      <c r="EX16" s="617"/>
      <c r="EY16" s="617"/>
      <c r="EZ16" s="617"/>
      <c r="FA16" s="617"/>
      <c r="FB16" s="617"/>
      <c r="FC16" s="617"/>
      <c r="FD16" s="617"/>
      <c r="FE16" s="617"/>
      <c r="FF16" s="617"/>
      <c r="FG16" s="617"/>
      <c r="FH16" s="617"/>
      <c r="FI16" s="617"/>
      <c r="FJ16" s="617"/>
      <c r="FK16" s="617"/>
      <c r="FL16" s="617"/>
      <c r="FM16" s="617"/>
      <c r="FN16" s="617"/>
      <c r="FO16" s="617"/>
      <c r="FP16" s="617"/>
      <c r="FQ16" s="617"/>
      <c r="FR16" s="617"/>
      <c r="FS16" s="617"/>
      <c r="FT16" s="617"/>
      <c r="FU16" s="617"/>
      <c r="FV16" s="617"/>
      <c r="FW16" s="617"/>
      <c r="FX16" s="617"/>
      <c r="FY16" s="617"/>
      <c r="FZ16" s="617"/>
      <c r="GA16" s="617"/>
      <c r="GB16" s="617"/>
      <c r="GC16" s="617"/>
      <c r="GD16" s="617"/>
      <c r="GE16" s="617"/>
      <c r="GF16" s="617"/>
      <c r="GG16" s="617"/>
      <c r="GH16" s="617"/>
      <c r="GI16" s="617"/>
      <c r="GJ16" s="617"/>
      <c r="GK16" s="617"/>
      <c r="GL16" s="617"/>
      <c r="GM16" s="617"/>
      <c r="GN16" s="617"/>
      <c r="GO16" s="617"/>
      <c r="GP16" s="617"/>
      <c r="GQ16" s="617"/>
      <c r="GR16" s="617"/>
      <c r="GS16" s="617"/>
      <c r="GT16" s="617"/>
      <c r="GU16" s="617"/>
      <c r="GV16" s="617"/>
      <c r="GW16" s="617"/>
      <c r="GX16" s="617"/>
      <c r="GY16" s="617"/>
      <c r="GZ16" s="617"/>
      <c r="HA16" s="617"/>
      <c r="HB16" s="617"/>
      <c r="HC16" s="617"/>
      <c r="HD16" s="617"/>
      <c r="HE16" s="617"/>
      <c r="HF16" s="617"/>
      <c r="HG16" s="617"/>
      <c r="HH16" s="617"/>
      <c r="HI16" s="617"/>
      <c r="HJ16" s="617"/>
      <c r="HK16" s="617"/>
      <c r="HL16" s="617"/>
      <c r="HM16" s="617"/>
      <c r="HN16" s="617"/>
      <c r="HO16" s="617"/>
      <c r="HP16" s="617"/>
      <c r="HQ16" s="617"/>
      <c r="HR16" s="617"/>
      <c r="HS16" s="617"/>
      <c r="HT16" s="617"/>
      <c r="HU16" s="617"/>
      <c r="HV16" s="617"/>
      <c r="HW16" s="617"/>
      <c r="HX16" s="617"/>
      <c r="HY16" s="617"/>
      <c r="HZ16" s="617"/>
      <c r="IA16" s="617"/>
      <c r="IB16" s="617"/>
      <c r="IC16" s="617"/>
      <c r="ID16" s="617"/>
      <c r="IE16" s="617"/>
      <c r="IF16" s="617"/>
      <c r="IG16" s="617"/>
      <c r="IH16" s="617"/>
      <c r="II16" s="617"/>
      <c r="IJ16" s="617"/>
      <c r="IK16" s="617"/>
      <c r="IL16" s="617"/>
      <c r="IM16" s="617"/>
      <c r="IN16" s="617"/>
      <c r="IO16" s="617"/>
      <c r="IP16" s="617"/>
      <c r="IQ16" s="617"/>
      <c r="IR16" s="617"/>
      <c r="IS16" s="617"/>
      <c r="IT16" s="617"/>
      <c r="IU16" s="617"/>
      <c r="IV16" s="617"/>
    </row>
    <row r="17" s="646" customFormat="1" ht="21" customHeight="1" spans="1:256">
      <c r="A17" s="419" t="s">
        <v>296</v>
      </c>
      <c r="B17" s="416" t="s">
        <v>107</v>
      </c>
      <c r="C17" s="420" t="s">
        <v>265</v>
      </c>
      <c r="D17" s="743">
        <f t="shared" si="1"/>
        <v>1064010.6</v>
      </c>
      <c r="E17" s="743"/>
      <c r="F17" s="743"/>
      <c r="G17" s="743"/>
      <c r="H17" s="743"/>
      <c r="I17" s="743"/>
      <c r="J17" s="743"/>
      <c r="K17" s="743">
        <f t="shared" si="2"/>
        <v>1064010.6</v>
      </c>
      <c r="L17" s="743"/>
      <c r="M17" s="743"/>
      <c r="N17" s="743">
        <v>1064010.6</v>
      </c>
      <c r="O17" s="743"/>
      <c r="P17" s="743"/>
      <c r="Q17" s="743"/>
      <c r="R17" s="743"/>
      <c r="S17" s="743"/>
      <c r="T17" s="743"/>
      <c r="U17" s="743"/>
      <c r="V17" s="770"/>
      <c r="W17" s="770"/>
      <c r="X17" s="770"/>
      <c r="Y17" s="770"/>
      <c r="Z17" s="781"/>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c r="CZ17" s="617"/>
      <c r="DA17" s="617"/>
      <c r="DB17" s="617"/>
      <c r="DC17" s="617"/>
      <c r="DD17" s="617"/>
      <c r="DE17" s="617"/>
      <c r="DF17" s="617"/>
      <c r="DG17" s="617"/>
      <c r="DH17" s="617"/>
      <c r="DI17" s="617"/>
      <c r="DJ17" s="617"/>
      <c r="DK17" s="617"/>
      <c r="DL17" s="617"/>
      <c r="DM17" s="617"/>
      <c r="DN17" s="617"/>
      <c r="DO17" s="617"/>
      <c r="DP17" s="617"/>
      <c r="DQ17" s="617"/>
      <c r="DR17" s="617"/>
      <c r="DS17" s="617"/>
      <c r="DT17" s="617"/>
      <c r="DU17" s="617"/>
      <c r="DV17" s="617"/>
      <c r="DW17" s="617"/>
      <c r="DX17" s="617"/>
      <c r="DY17" s="617"/>
      <c r="DZ17" s="617"/>
      <c r="EA17" s="617"/>
      <c r="EB17" s="617"/>
      <c r="EC17" s="617"/>
      <c r="ED17" s="617"/>
      <c r="EE17" s="617"/>
      <c r="EF17" s="617"/>
      <c r="EG17" s="617"/>
      <c r="EH17" s="617"/>
      <c r="EI17" s="617"/>
      <c r="EJ17" s="617"/>
      <c r="EK17" s="617"/>
      <c r="EL17" s="617"/>
      <c r="EM17" s="617"/>
      <c r="EN17" s="617"/>
      <c r="EO17" s="617"/>
      <c r="EP17" s="617"/>
      <c r="EQ17" s="617"/>
      <c r="ER17" s="617"/>
      <c r="ES17" s="617"/>
      <c r="ET17" s="617"/>
      <c r="EU17" s="617"/>
      <c r="EV17" s="617"/>
      <c r="EW17" s="617"/>
      <c r="EX17" s="617"/>
      <c r="EY17" s="617"/>
      <c r="EZ17" s="617"/>
      <c r="FA17" s="617"/>
      <c r="FB17" s="617"/>
      <c r="FC17" s="617"/>
      <c r="FD17" s="617"/>
      <c r="FE17" s="617"/>
      <c r="FF17" s="617"/>
      <c r="FG17" s="617"/>
      <c r="FH17" s="617"/>
      <c r="FI17" s="617"/>
      <c r="FJ17" s="617"/>
      <c r="FK17" s="617"/>
      <c r="FL17" s="617"/>
      <c r="FM17" s="617"/>
      <c r="FN17" s="617"/>
      <c r="FO17" s="617"/>
      <c r="FP17" s="617"/>
      <c r="FQ17" s="617"/>
      <c r="FR17" s="617"/>
      <c r="FS17" s="617"/>
      <c r="FT17" s="617"/>
      <c r="FU17" s="617"/>
      <c r="FV17" s="617"/>
      <c r="FW17" s="617"/>
      <c r="FX17" s="617"/>
      <c r="FY17" s="617"/>
      <c r="FZ17" s="617"/>
      <c r="GA17" s="617"/>
      <c r="GB17" s="617"/>
      <c r="GC17" s="617"/>
      <c r="GD17" s="617"/>
      <c r="GE17" s="617"/>
      <c r="GF17" s="617"/>
      <c r="GG17" s="617"/>
      <c r="GH17" s="617"/>
      <c r="GI17" s="617"/>
      <c r="GJ17" s="617"/>
      <c r="GK17" s="617"/>
      <c r="GL17" s="617"/>
      <c r="GM17" s="617"/>
      <c r="GN17" s="617"/>
      <c r="GO17" s="617"/>
      <c r="GP17" s="617"/>
      <c r="GQ17" s="617"/>
      <c r="GR17" s="617"/>
      <c r="GS17" s="617"/>
      <c r="GT17" s="617"/>
      <c r="GU17" s="617"/>
      <c r="GV17" s="617"/>
      <c r="GW17" s="617"/>
      <c r="GX17" s="617"/>
      <c r="GY17" s="617"/>
      <c r="GZ17" s="617"/>
      <c r="HA17" s="617"/>
      <c r="HB17" s="617"/>
      <c r="HC17" s="617"/>
      <c r="HD17" s="617"/>
      <c r="HE17" s="617"/>
      <c r="HF17" s="617"/>
      <c r="HG17" s="617"/>
      <c r="HH17" s="617"/>
      <c r="HI17" s="617"/>
      <c r="HJ17" s="617"/>
      <c r="HK17" s="617"/>
      <c r="HL17" s="617"/>
      <c r="HM17" s="617"/>
      <c r="HN17" s="617"/>
      <c r="HO17" s="617"/>
      <c r="HP17" s="617"/>
      <c r="HQ17" s="617"/>
      <c r="HR17" s="617"/>
      <c r="HS17" s="617"/>
      <c r="HT17" s="617"/>
      <c r="HU17" s="617"/>
      <c r="HV17" s="617"/>
      <c r="HW17" s="617"/>
      <c r="HX17" s="617"/>
      <c r="HY17" s="617"/>
      <c r="HZ17" s="617"/>
      <c r="IA17" s="617"/>
      <c r="IB17" s="617"/>
      <c r="IC17" s="617"/>
      <c r="ID17" s="617"/>
      <c r="IE17" s="617"/>
      <c r="IF17" s="617"/>
      <c r="IG17" s="617"/>
      <c r="IH17" s="617"/>
      <c r="II17" s="617"/>
      <c r="IJ17" s="617"/>
      <c r="IK17" s="617"/>
      <c r="IL17" s="617"/>
      <c r="IM17" s="617"/>
      <c r="IN17" s="617"/>
      <c r="IO17" s="617"/>
      <c r="IP17" s="617"/>
      <c r="IQ17" s="617"/>
      <c r="IR17" s="617"/>
      <c r="IS17" s="617"/>
      <c r="IT17" s="617"/>
      <c r="IU17" s="617"/>
      <c r="IV17" s="617"/>
    </row>
    <row r="18" s="646" customFormat="1" ht="21" customHeight="1" spans="1:256">
      <c r="A18" s="419" t="s">
        <v>297</v>
      </c>
      <c r="B18" s="416" t="s">
        <v>107</v>
      </c>
      <c r="C18" s="420" t="s">
        <v>266</v>
      </c>
      <c r="D18" s="743">
        <f t="shared" si="1"/>
        <v>1064010.6</v>
      </c>
      <c r="E18" s="743"/>
      <c r="F18" s="743"/>
      <c r="G18" s="743"/>
      <c r="H18" s="743"/>
      <c r="I18" s="743"/>
      <c r="J18" s="743"/>
      <c r="K18" s="743">
        <f t="shared" si="2"/>
        <v>1064010.6</v>
      </c>
      <c r="L18" s="743"/>
      <c r="M18" s="743"/>
      <c r="N18" s="743">
        <v>1064010.6</v>
      </c>
      <c r="O18" s="743"/>
      <c r="P18" s="743"/>
      <c r="Q18" s="743"/>
      <c r="R18" s="743"/>
      <c r="S18" s="743"/>
      <c r="T18" s="743"/>
      <c r="U18" s="743"/>
      <c r="V18" s="770"/>
      <c r="W18" s="770"/>
      <c r="X18" s="770"/>
      <c r="Y18" s="770"/>
      <c r="Z18" s="781"/>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7"/>
      <c r="DI18" s="617"/>
      <c r="DJ18" s="617"/>
      <c r="DK18" s="617"/>
      <c r="DL18" s="617"/>
      <c r="DM18" s="617"/>
      <c r="DN18" s="617"/>
      <c r="DO18" s="617"/>
      <c r="DP18" s="617"/>
      <c r="DQ18" s="617"/>
      <c r="DR18" s="617"/>
      <c r="DS18" s="617"/>
      <c r="DT18" s="617"/>
      <c r="DU18" s="617"/>
      <c r="DV18" s="617"/>
      <c r="DW18" s="617"/>
      <c r="DX18" s="617"/>
      <c r="DY18" s="617"/>
      <c r="DZ18" s="617"/>
      <c r="EA18" s="617"/>
      <c r="EB18" s="617"/>
      <c r="EC18" s="617"/>
      <c r="ED18" s="617"/>
      <c r="EE18" s="617"/>
      <c r="EF18" s="617"/>
      <c r="EG18" s="617"/>
      <c r="EH18" s="617"/>
      <c r="EI18" s="617"/>
      <c r="EJ18" s="617"/>
      <c r="EK18" s="617"/>
      <c r="EL18" s="617"/>
      <c r="EM18" s="617"/>
      <c r="EN18" s="617"/>
      <c r="EO18" s="617"/>
      <c r="EP18" s="617"/>
      <c r="EQ18" s="617"/>
      <c r="ER18" s="617"/>
      <c r="ES18" s="617"/>
      <c r="ET18" s="617"/>
      <c r="EU18" s="617"/>
      <c r="EV18" s="617"/>
      <c r="EW18" s="617"/>
      <c r="EX18" s="617"/>
      <c r="EY18" s="617"/>
      <c r="EZ18" s="617"/>
      <c r="FA18" s="617"/>
      <c r="FB18" s="617"/>
      <c r="FC18" s="617"/>
      <c r="FD18" s="617"/>
      <c r="FE18" s="617"/>
      <c r="FF18" s="617"/>
      <c r="FG18" s="617"/>
      <c r="FH18" s="617"/>
      <c r="FI18" s="617"/>
      <c r="FJ18" s="617"/>
      <c r="FK18" s="617"/>
      <c r="FL18" s="617"/>
      <c r="FM18" s="617"/>
      <c r="FN18" s="617"/>
      <c r="FO18" s="617"/>
      <c r="FP18" s="617"/>
      <c r="FQ18" s="617"/>
      <c r="FR18" s="617"/>
      <c r="FS18" s="617"/>
      <c r="FT18" s="617"/>
      <c r="FU18" s="617"/>
      <c r="FV18" s="617"/>
      <c r="FW18" s="617"/>
      <c r="FX18" s="617"/>
      <c r="FY18" s="617"/>
      <c r="FZ18" s="617"/>
      <c r="GA18" s="617"/>
      <c r="GB18" s="617"/>
      <c r="GC18" s="617"/>
      <c r="GD18" s="617"/>
      <c r="GE18" s="617"/>
      <c r="GF18" s="617"/>
      <c r="GG18" s="617"/>
      <c r="GH18" s="617"/>
      <c r="GI18" s="617"/>
      <c r="GJ18" s="617"/>
      <c r="GK18" s="617"/>
      <c r="GL18" s="617"/>
      <c r="GM18" s="617"/>
      <c r="GN18" s="617"/>
      <c r="GO18" s="617"/>
      <c r="GP18" s="617"/>
      <c r="GQ18" s="617"/>
      <c r="GR18" s="617"/>
      <c r="GS18" s="617"/>
      <c r="GT18" s="617"/>
      <c r="GU18" s="617"/>
      <c r="GV18" s="617"/>
      <c r="GW18" s="617"/>
      <c r="GX18" s="617"/>
      <c r="GY18" s="617"/>
      <c r="GZ18" s="617"/>
      <c r="HA18" s="617"/>
      <c r="HB18" s="617"/>
      <c r="HC18" s="617"/>
      <c r="HD18" s="617"/>
      <c r="HE18" s="617"/>
      <c r="HF18" s="617"/>
      <c r="HG18" s="617"/>
      <c r="HH18" s="617"/>
      <c r="HI18" s="617"/>
      <c r="HJ18" s="617"/>
      <c r="HK18" s="617"/>
      <c r="HL18" s="617"/>
      <c r="HM18" s="617"/>
      <c r="HN18" s="617"/>
      <c r="HO18" s="617"/>
      <c r="HP18" s="617"/>
      <c r="HQ18" s="617"/>
      <c r="HR18" s="617"/>
      <c r="HS18" s="617"/>
      <c r="HT18" s="617"/>
      <c r="HU18" s="617"/>
      <c r="HV18" s="617"/>
      <c r="HW18" s="617"/>
      <c r="HX18" s="617"/>
      <c r="HY18" s="617"/>
      <c r="HZ18" s="617"/>
      <c r="IA18" s="617"/>
      <c r="IB18" s="617"/>
      <c r="IC18" s="617"/>
      <c r="ID18" s="617"/>
      <c r="IE18" s="617"/>
      <c r="IF18" s="617"/>
      <c r="IG18" s="617"/>
      <c r="IH18" s="617"/>
      <c r="II18" s="617"/>
      <c r="IJ18" s="617"/>
      <c r="IK18" s="617"/>
      <c r="IL18" s="617"/>
      <c r="IM18" s="617"/>
      <c r="IN18" s="617"/>
      <c r="IO18" s="617"/>
      <c r="IP18" s="617"/>
      <c r="IQ18" s="617"/>
      <c r="IR18" s="617"/>
      <c r="IS18" s="617"/>
      <c r="IT18" s="617"/>
      <c r="IU18" s="617"/>
      <c r="IV18" s="617"/>
    </row>
    <row r="19" s="646" customFormat="1" ht="21" customHeight="1" spans="1:256">
      <c r="A19" s="422" t="s">
        <v>298</v>
      </c>
      <c r="B19" s="416" t="s">
        <v>107</v>
      </c>
      <c r="C19" s="423" t="s">
        <v>177</v>
      </c>
      <c r="D19" s="743">
        <f t="shared" si="1"/>
        <v>15335545.4</v>
      </c>
      <c r="E19" s="743">
        <v>14951063</v>
      </c>
      <c r="F19" s="743">
        <v>9171060</v>
      </c>
      <c r="G19" s="743">
        <v>5015748</v>
      </c>
      <c r="H19" s="743">
        <v>0</v>
      </c>
      <c r="I19" s="743">
        <v>764255</v>
      </c>
      <c r="J19" s="743">
        <v>0</v>
      </c>
      <c r="K19" s="743"/>
      <c r="L19" s="743"/>
      <c r="M19" s="743"/>
      <c r="N19" s="743"/>
      <c r="O19" s="743">
        <v>0</v>
      </c>
      <c r="P19" s="743"/>
      <c r="Q19" s="743">
        <v>0</v>
      </c>
      <c r="R19" s="743">
        <v>0</v>
      </c>
      <c r="S19" s="743"/>
      <c r="T19" s="743">
        <v>384482.4</v>
      </c>
      <c r="U19" s="743">
        <v>17640</v>
      </c>
      <c r="V19" s="770">
        <v>0</v>
      </c>
      <c r="W19" s="770">
        <v>137565.9</v>
      </c>
      <c r="X19" s="770">
        <v>229276.5</v>
      </c>
      <c r="Y19" s="770">
        <v>0</v>
      </c>
      <c r="Z19" s="781"/>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c r="CZ19" s="617"/>
      <c r="DA19" s="617"/>
      <c r="DB19" s="617"/>
      <c r="DC19" s="617"/>
      <c r="DD19" s="617"/>
      <c r="DE19" s="617"/>
      <c r="DF19" s="617"/>
      <c r="DG19" s="617"/>
      <c r="DH19" s="617"/>
      <c r="DI19" s="617"/>
      <c r="DJ19" s="617"/>
      <c r="DK19" s="617"/>
      <c r="DL19" s="617"/>
      <c r="DM19" s="617"/>
      <c r="DN19" s="617"/>
      <c r="DO19" s="617"/>
      <c r="DP19" s="617"/>
      <c r="DQ19" s="617"/>
      <c r="DR19" s="617"/>
      <c r="DS19" s="617"/>
      <c r="DT19" s="617"/>
      <c r="DU19" s="617"/>
      <c r="DV19" s="617"/>
      <c r="DW19" s="617"/>
      <c r="DX19" s="617"/>
      <c r="DY19" s="617"/>
      <c r="DZ19" s="617"/>
      <c r="EA19" s="617"/>
      <c r="EB19" s="617"/>
      <c r="EC19" s="617"/>
      <c r="ED19" s="617"/>
      <c r="EE19" s="617"/>
      <c r="EF19" s="617"/>
      <c r="EG19" s="617"/>
      <c r="EH19" s="617"/>
      <c r="EI19" s="617"/>
      <c r="EJ19" s="617"/>
      <c r="EK19" s="617"/>
      <c r="EL19" s="617"/>
      <c r="EM19" s="617"/>
      <c r="EN19" s="617"/>
      <c r="EO19" s="617"/>
      <c r="EP19" s="617"/>
      <c r="EQ19" s="617"/>
      <c r="ER19" s="617"/>
      <c r="ES19" s="617"/>
      <c r="ET19" s="617"/>
      <c r="EU19" s="617"/>
      <c r="EV19" s="617"/>
      <c r="EW19" s="617"/>
      <c r="EX19" s="617"/>
      <c r="EY19" s="617"/>
      <c r="EZ19" s="617"/>
      <c r="FA19" s="617"/>
      <c r="FB19" s="617"/>
      <c r="FC19" s="617"/>
      <c r="FD19" s="617"/>
      <c r="FE19" s="617"/>
      <c r="FF19" s="617"/>
      <c r="FG19" s="617"/>
      <c r="FH19" s="617"/>
      <c r="FI19" s="617"/>
      <c r="FJ19" s="617"/>
      <c r="FK19" s="617"/>
      <c r="FL19" s="617"/>
      <c r="FM19" s="617"/>
      <c r="FN19" s="617"/>
      <c r="FO19" s="617"/>
      <c r="FP19" s="617"/>
      <c r="FQ19" s="617"/>
      <c r="FR19" s="617"/>
      <c r="FS19" s="617"/>
      <c r="FT19" s="617"/>
      <c r="FU19" s="617"/>
      <c r="FV19" s="617"/>
      <c r="FW19" s="617"/>
      <c r="FX19" s="617"/>
      <c r="FY19" s="617"/>
      <c r="FZ19" s="617"/>
      <c r="GA19" s="617"/>
      <c r="GB19" s="617"/>
      <c r="GC19" s="617"/>
      <c r="GD19" s="617"/>
      <c r="GE19" s="617"/>
      <c r="GF19" s="617"/>
      <c r="GG19" s="617"/>
      <c r="GH19" s="617"/>
      <c r="GI19" s="617"/>
      <c r="GJ19" s="617"/>
      <c r="GK19" s="617"/>
      <c r="GL19" s="617"/>
      <c r="GM19" s="617"/>
      <c r="GN19" s="617"/>
      <c r="GO19" s="617"/>
      <c r="GP19" s="617"/>
      <c r="GQ19" s="617"/>
      <c r="GR19" s="617"/>
      <c r="GS19" s="617"/>
      <c r="GT19" s="617"/>
      <c r="GU19" s="617"/>
      <c r="GV19" s="617"/>
      <c r="GW19" s="617"/>
      <c r="GX19" s="617"/>
      <c r="GY19" s="617"/>
      <c r="GZ19" s="617"/>
      <c r="HA19" s="617"/>
      <c r="HB19" s="617"/>
      <c r="HC19" s="617"/>
      <c r="HD19" s="617"/>
      <c r="HE19" s="617"/>
      <c r="HF19" s="617"/>
      <c r="HG19" s="617"/>
      <c r="HH19" s="617"/>
      <c r="HI19" s="617"/>
      <c r="HJ19" s="617"/>
      <c r="HK19" s="617"/>
      <c r="HL19" s="617"/>
      <c r="HM19" s="617"/>
      <c r="HN19" s="617"/>
      <c r="HO19" s="617"/>
      <c r="HP19" s="617"/>
      <c r="HQ19" s="617"/>
      <c r="HR19" s="617"/>
      <c r="HS19" s="617"/>
      <c r="HT19" s="617"/>
      <c r="HU19" s="617"/>
      <c r="HV19" s="617"/>
      <c r="HW19" s="617"/>
      <c r="HX19" s="617"/>
      <c r="HY19" s="617"/>
      <c r="HZ19" s="617"/>
      <c r="IA19" s="617"/>
      <c r="IB19" s="617"/>
      <c r="IC19" s="617"/>
      <c r="ID19" s="617"/>
      <c r="IE19" s="617"/>
      <c r="IF19" s="617"/>
      <c r="IG19" s="617"/>
      <c r="IH19" s="617"/>
      <c r="II19" s="617"/>
      <c r="IJ19" s="617"/>
      <c r="IK19" s="617"/>
      <c r="IL19" s="617"/>
      <c r="IM19" s="617"/>
      <c r="IN19" s="617"/>
      <c r="IO19" s="617"/>
      <c r="IP19" s="617"/>
      <c r="IQ19" s="617"/>
      <c r="IR19" s="617"/>
      <c r="IS19" s="617"/>
      <c r="IT19" s="617"/>
      <c r="IU19" s="617"/>
      <c r="IV19" s="617"/>
    </row>
    <row r="20" s="646" customFormat="1" ht="21" customHeight="1" spans="1:256">
      <c r="A20" s="422" t="s">
        <v>307</v>
      </c>
      <c r="B20" s="416" t="s">
        <v>107</v>
      </c>
      <c r="C20" s="423" t="s">
        <v>179</v>
      </c>
      <c r="D20" s="743">
        <f t="shared" si="1"/>
        <v>15335545.4</v>
      </c>
      <c r="E20" s="743">
        <v>14951063</v>
      </c>
      <c r="F20" s="743">
        <v>9171060</v>
      </c>
      <c r="G20" s="743">
        <v>5015748</v>
      </c>
      <c r="H20" s="743">
        <v>0</v>
      </c>
      <c r="I20" s="743">
        <v>764255</v>
      </c>
      <c r="J20" s="743">
        <v>0</v>
      </c>
      <c r="K20" s="743"/>
      <c r="L20" s="743"/>
      <c r="M20" s="743"/>
      <c r="N20" s="743"/>
      <c r="O20" s="743">
        <v>0</v>
      </c>
      <c r="P20" s="743"/>
      <c r="Q20" s="743">
        <v>0</v>
      </c>
      <c r="R20" s="743">
        <v>0</v>
      </c>
      <c r="S20" s="743"/>
      <c r="T20" s="743">
        <v>384482.4</v>
      </c>
      <c r="U20" s="743">
        <v>17640</v>
      </c>
      <c r="V20" s="770">
        <v>0</v>
      </c>
      <c r="W20" s="770">
        <v>137565.9</v>
      </c>
      <c r="X20" s="770">
        <v>229276.5</v>
      </c>
      <c r="Y20" s="770">
        <v>0</v>
      </c>
      <c r="Z20" s="781"/>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c r="CZ20" s="617"/>
      <c r="DA20" s="617"/>
      <c r="DB20" s="617"/>
      <c r="DC20" s="617"/>
      <c r="DD20" s="617"/>
      <c r="DE20" s="617"/>
      <c r="DF20" s="617"/>
      <c r="DG20" s="617"/>
      <c r="DH20" s="617"/>
      <c r="DI20" s="617"/>
      <c r="DJ20" s="617"/>
      <c r="DK20" s="617"/>
      <c r="DL20" s="617"/>
      <c r="DM20" s="617"/>
      <c r="DN20" s="617"/>
      <c r="DO20" s="617"/>
      <c r="DP20" s="617"/>
      <c r="DQ20" s="617"/>
      <c r="DR20" s="617"/>
      <c r="DS20" s="617"/>
      <c r="DT20" s="617"/>
      <c r="DU20" s="617"/>
      <c r="DV20" s="617"/>
      <c r="DW20" s="617"/>
      <c r="DX20" s="617"/>
      <c r="DY20" s="617"/>
      <c r="DZ20" s="617"/>
      <c r="EA20" s="617"/>
      <c r="EB20" s="617"/>
      <c r="EC20" s="617"/>
      <c r="ED20" s="617"/>
      <c r="EE20" s="617"/>
      <c r="EF20" s="617"/>
      <c r="EG20" s="617"/>
      <c r="EH20" s="617"/>
      <c r="EI20" s="617"/>
      <c r="EJ20" s="617"/>
      <c r="EK20" s="617"/>
      <c r="EL20" s="617"/>
      <c r="EM20" s="617"/>
      <c r="EN20" s="617"/>
      <c r="EO20" s="617"/>
      <c r="EP20" s="617"/>
      <c r="EQ20" s="617"/>
      <c r="ER20" s="617"/>
      <c r="ES20" s="617"/>
      <c r="ET20" s="617"/>
      <c r="EU20" s="617"/>
      <c r="EV20" s="617"/>
      <c r="EW20" s="617"/>
      <c r="EX20" s="617"/>
      <c r="EY20" s="617"/>
      <c r="EZ20" s="617"/>
      <c r="FA20" s="617"/>
      <c r="FB20" s="617"/>
      <c r="FC20" s="617"/>
      <c r="FD20" s="617"/>
      <c r="FE20" s="617"/>
      <c r="FF20" s="617"/>
      <c r="FG20" s="617"/>
      <c r="FH20" s="617"/>
      <c r="FI20" s="617"/>
      <c r="FJ20" s="617"/>
      <c r="FK20" s="617"/>
      <c r="FL20" s="617"/>
      <c r="FM20" s="617"/>
      <c r="FN20" s="617"/>
      <c r="FO20" s="617"/>
      <c r="FP20" s="617"/>
      <c r="FQ20" s="617"/>
      <c r="FR20" s="617"/>
      <c r="FS20" s="617"/>
      <c r="FT20" s="617"/>
      <c r="FU20" s="617"/>
      <c r="FV20" s="617"/>
      <c r="FW20" s="617"/>
      <c r="FX20" s="617"/>
      <c r="FY20" s="617"/>
      <c r="FZ20" s="617"/>
      <c r="GA20" s="617"/>
      <c r="GB20" s="617"/>
      <c r="GC20" s="617"/>
      <c r="GD20" s="617"/>
      <c r="GE20" s="617"/>
      <c r="GF20" s="617"/>
      <c r="GG20" s="617"/>
      <c r="GH20" s="617"/>
      <c r="GI20" s="617"/>
      <c r="GJ20" s="617"/>
      <c r="GK20" s="617"/>
      <c r="GL20" s="617"/>
      <c r="GM20" s="617"/>
      <c r="GN20" s="617"/>
      <c r="GO20" s="617"/>
      <c r="GP20" s="617"/>
      <c r="GQ20" s="617"/>
      <c r="GR20" s="617"/>
      <c r="GS20" s="617"/>
      <c r="GT20" s="617"/>
      <c r="GU20" s="617"/>
      <c r="GV20" s="617"/>
      <c r="GW20" s="617"/>
      <c r="GX20" s="617"/>
      <c r="GY20" s="617"/>
      <c r="GZ20" s="617"/>
      <c r="HA20" s="617"/>
      <c r="HB20" s="617"/>
      <c r="HC20" s="617"/>
      <c r="HD20" s="617"/>
      <c r="HE20" s="617"/>
      <c r="HF20" s="617"/>
      <c r="HG20" s="617"/>
      <c r="HH20" s="617"/>
      <c r="HI20" s="617"/>
      <c r="HJ20" s="617"/>
      <c r="HK20" s="617"/>
      <c r="HL20" s="617"/>
      <c r="HM20" s="617"/>
      <c r="HN20" s="617"/>
      <c r="HO20" s="617"/>
      <c r="HP20" s="617"/>
      <c r="HQ20" s="617"/>
      <c r="HR20" s="617"/>
      <c r="HS20" s="617"/>
      <c r="HT20" s="617"/>
      <c r="HU20" s="617"/>
      <c r="HV20" s="617"/>
      <c r="HW20" s="617"/>
      <c r="HX20" s="617"/>
      <c r="HY20" s="617"/>
      <c r="HZ20" s="617"/>
      <c r="IA20" s="617"/>
      <c r="IB20" s="617"/>
      <c r="IC20" s="617"/>
      <c r="ID20" s="617"/>
      <c r="IE20" s="617"/>
      <c r="IF20" s="617"/>
      <c r="IG20" s="617"/>
      <c r="IH20" s="617"/>
      <c r="II20" s="617"/>
      <c r="IJ20" s="617"/>
      <c r="IK20" s="617"/>
      <c r="IL20" s="617"/>
      <c r="IM20" s="617"/>
      <c r="IN20" s="617"/>
      <c r="IO20" s="617"/>
      <c r="IP20" s="617"/>
      <c r="IQ20" s="617"/>
      <c r="IR20" s="617"/>
      <c r="IS20" s="617"/>
      <c r="IT20" s="617"/>
      <c r="IU20" s="617"/>
      <c r="IV20" s="617"/>
    </row>
    <row r="21" s="646" customFormat="1" ht="21" customHeight="1" spans="1:256">
      <c r="A21" s="422" t="s">
        <v>148</v>
      </c>
      <c r="B21" s="416" t="s">
        <v>107</v>
      </c>
      <c r="C21" s="423" t="s">
        <v>181</v>
      </c>
      <c r="D21" s="743">
        <f t="shared" si="1"/>
        <v>15335545.4</v>
      </c>
      <c r="E21" s="743">
        <v>14951063</v>
      </c>
      <c r="F21" s="743">
        <v>9171060</v>
      </c>
      <c r="G21" s="743">
        <v>5015748</v>
      </c>
      <c r="H21" s="743">
        <v>0</v>
      </c>
      <c r="I21" s="743">
        <v>764255</v>
      </c>
      <c r="J21" s="743">
        <v>0</v>
      </c>
      <c r="K21" s="743"/>
      <c r="L21" s="743"/>
      <c r="M21" s="743"/>
      <c r="N21" s="743"/>
      <c r="O21" s="743">
        <v>0</v>
      </c>
      <c r="P21" s="743"/>
      <c r="Q21" s="743">
        <v>0</v>
      </c>
      <c r="R21" s="743">
        <v>0</v>
      </c>
      <c r="S21" s="743"/>
      <c r="T21" s="743">
        <v>384482.4</v>
      </c>
      <c r="U21" s="743">
        <v>17640</v>
      </c>
      <c r="V21" s="770">
        <v>0</v>
      </c>
      <c r="W21" s="770">
        <v>137565.9</v>
      </c>
      <c r="X21" s="770">
        <v>229276.5</v>
      </c>
      <c r="Y21" s="770">
        <v>0</v>
      </c>
      <c r="Z21" s="781"/>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c r="CZ21" s="617"/>
      <c r="DA21" s="617"/>
      <c r="DB21" s="617"/>
      <c r="DC21" s="617"/>
      <c r="DD21" s="617"/>
      <c r="DE21" s="617"/>
      <c r="DF21" s="617"/>
      <c r="DG21" s="617"/>
      <c r="DH21" s="617"/>
      <c r="DI21" s="617"/>
      <c r="DJ21" s="617"/>
      <c r="DK21" s="617"/>
      <c r="DL21" s="617"/>
      <c r="DM21" s="617"/>
      <c r="DN21" s="617"/>
      <c r="DO21" s="617"/>
      <c r="DP21" s="617"/>
      <c r="DQ21" s="617"/>
      <c r="DR21" s="617"/>
      <c r="DS21" s="617"/>
      <c r="DT21" s="617"/>
      <c r="DU21" s="617"/>
      <c r="DV21" s="617"/>
      <c r="DW21" s="617"/>
      <c r="DX21" s="617"/>
      <c r="DY21" s="617"/>
      <c r="DZ21" s="617"/>
      <c r="EA21" s="617"/>
      <c r="EB21" s="617"/>
      <c r="EC21" s="617"/>
      <c r="ED21" s="617"/>
      <c r="EE21" s="617"/>
      <c r="EF21" s="617"/>
      <c r="EG21" s="617"/>
      <c r="EH21" s="617"/>
      <c r="EI21" s="617"/>
      <c r="EJ21" s="617"/>
      <c r="EK21" s="617"/>
      <c r="EL21" s="617"/>
      <c r="EM21" s="617"/>
      <c r="EN21" s="617"/>
      <c r="EO21" s="617"/>
      <c r="EP21" s="617"/>
      <c r="EQ21" s="617"/>
      <c r="ER21" s="617"/>
      <c r="ES21" s="617"/>
      <c r="ET21" s="617"/>
      <c r="EU21" s="617"/>
      <c r="EV21" s="617"/>
      <c r="EW21" s="617"/>
      <c r="EX21" s="617"/>
      <c r="EY21" s="617"/>
      <c r="EZ21" s="617"/>
      <c r="FA21" s="617"/>
      <c r="FB21" s="617"/>
      <c r="FC21" s="617"/>
      <c r="FD21" s="617"/>
      <c r="FE21" s="617"/>
      <c r="FF21" s="617"/>
      <c r="FG21" s="617"/>
      <c r="FH21" s="617"/>
      <c r="FI21" s="617"/>
      <c r="FJ21" s="617"/>
      <c r="FK21" s="617"/>
      <c r="FL21" s="617"/>
      <c r="FM21" s="617"/>
      <c r="FN21" s="617"/>
      <c r="FO21" s="617"/>
      <c r="FP21" s="617"/>
      <c r="FQ21" s="617"/>
      <c r="FR21" s="617"/>
      <c r="FS21" s="617"/>
      <c r="FT21" s="617"/>
      <c r="FU21" s="617"/>
      <c r="FV21" s="617"/>
      <c r="FW21" s="617"/>
      <c r="FX21" s="617"/>
      <c r="FY21" s="617"/>
      <c r="FZ21" s="617"/>
      <c r="GA21" s="617"/>
      <c r="GB21" s="617"/>
      <c r="GC21" s="617"/>
      <c r="GD21" s="617"/>
      <c r="GE21" s="617"/>
      <c r="GF21" s="617"/>
      <c r="GG21" s="617"/>
      <c r="GH21" s="617"/>
      <c r="GI21" s="617"/>
      <c r="GJ21" s="617"/>
      <c r="GK21" s="617"/>
      <c r="GL21" s="617"/>
      <c r="GM21" s="617"/>
      <c r="GN21" s="617"/>
      <c r="GO21" s="617"/>
      <c r="GP21" s="617"/>
      <c r="GQ21" s="617"/>
      <c r="GR21" s="617"/>
      <c r="GS21" s="617"/>
      <c r="GT21" s="617"/>
      <c r="GU21" s="617"/>
      <c r="GV21" s="617"/>
      <c r="GW21" s="617"/>
      <c r="GX21" s="617"/>
      <c r="GY21" s="617"/>
      <c r="GZ21" s="617"/>
      <c r="HA21" s="617"/>
      <c r="HB21" s="617"/>
      <c r="HC21" s="617"/>
      <c r="HD21" s="617"/>
      <c r="HE21" s="617"/>
      <c r="HF21" s="617"/>
      <c r="HG21" s="617"/>
      <c r="HH21" s="617"/>
      <c r="HI21" s="617"/>
      <c r="HJ21" s="617"/>
      <c r="HK21" s="617"/>
      <c r="HL21" s="617"/>
      <c r="HM21" s="617"/>
      <c r="HN21" s="617"/>
      <c r="HO21" s="617"/>
      <c r="HP21" s="617"/>
      <c r="HQ21" s="617"/>
      <c r="HR21" s="617"/>
      <c r="HS21" s="617"/>
      <c r="HT21" s="617"/>
      <c r="HU21" s="617"/>
      <c r="HV21" s="617"/>
      <c r="HW21" s="617"/>
      <c r="HX21" s="617"/>
      <c r="HY21" s="617"/>
      <c r="HZ21" s="617"/>
      <c r="IA21" s="617"/>
      <c r="IB21" s="617"/>
      <c r="IC21" s="617"/>
      <c r="ID21" s="617"/>
      <c r="IE21" s="617"/>
      <c r="IF21" s="617"/>
      <c r="IG21" s="617"/>
      <c r="IH21" s="617"/>
      <c r="II21" s="617"/>
      <c r="IJ21" s="617"/>
      <c r="IK21" s="617"/>
      <c r="IL21" s="617"/>
      <c r="IM21" s="617"/>
      <c r="IN21" s="617"/>
      <c r="IO21" s="617"/>
      <c r="IP21" s="617"/>
      <c r="IQ21" s="617"/>
      <c r="IR21" s="617"/>
      <c r="IS21" s="617"/>
      <c r="IT21" s="617"/>
      <c r="IU21" s="617"/>
      <c r="IV21" s="617"/>
    </row>
    <row r="22" s="646" customFormat="1" ht="21" customHeight="1" spans="1:256">
      <c r="A22" s="425" t="s">
        <v>279</v>
      </c>
      <c r="B22" s="416" t="s">
        <v>107</v>
      </c>
      <c r="C22" s="426" t="s">
        <v>157</v>
      </c>
      <c r="D22" s="743">
        <f t="shared" si="1"/>
        <v>1702416.96</v>
      </c>
      <c r="E22" s="743"/>
      <c r="F22" s="743"/>
      <c r="G22" s="743"/>
      <c r="H22" s="743"/>
      <c r="I22" s="743"/>
      <c r="J22" s="743"/>
      <c r="K22" s="743"/>
      <c r="L22" s="743"/>
      <c r="M22" s="743"/>
      <c r="N22" s="743"/>
      <c r="O22" s="743"/>
      <c r="P22" s="743"/>
      <c r="Q22" s="743"/>
      <c r="R22" s="743"/>
      <c r="S22" s="743">
        <v>1702416.96</v>
      </c>
      <c r="T22" s="743"/>
      <c r="U22" s="743"/>
      <c r="V22" s="770"/>
      <c r="W22" s="770"/>
      <c r="X22" s="770"/>
      <c r="Y22" s="770"/>
      <c r="Z22" s="781"/>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7"/>
      <c r="ED22" s="617"/>
      <c r="EE22" s="617"/>
      <c r="EF22" s="617"/>
      <c r="EG22" s="617"/>
      <c r="EH22" s="617"/>
      <c r="EI22" s="617"/>
      <c r="EJ22" s="617"/>
      <c r="EK22" s="617"/>
      <c r="EL22" s="617"/>
      <c r="EM22" s="617"/>
      <c r="EN22" s="617"/>
      <c r="EO22" s="617"/>
      <c r="EP22" s="617"/>
      <c r="EQ22" s="617"/>
      <c r="ER22" s="617"/>
      <c r="ES22" s="617"/>
      <c r="ET22" s="617"/>
      <c r="EU22" s="617"/>
      <c r="EV22" s="617"/>
      <c r="EW22" s="617"/>
      <c r="EX22" s="617"/>
      <c r="EY22" s="617"/>
      <c r="EZ22" s="617"/>
      <c r="FA22" s="617"/>
      <c r="FB22" s="617"/>
      <c r="FC22" s="617"/>
      <c r="FD22" s="617"/>
      <c r="FE22" s="617"/>
      <c r="FF22" s="617"/>
      <c r="FG22" s="617"/>
      <c r="FH22" s="617"/>
      <c r="FI22" s="617"/>
      <c r="FJ22" s="617"/>
      <c r="FK22" s="617"/>
      <c r="FL22" s="617"/>
      <c r="FM22" s="617"/>
      <c r="FN22" s="617"/>
      <c r="FO22" s="617"/>
      <c r="FP22" s="617"/>
      <c r="FQ22" s="617"/>
      <c r="FR22" s="617"/>
      <c r="FS22" s="617"/>
      <c r="FT22" s="617"/>
      <c r="FU22" s="617"/>
      <c r="FV22" s="617"/>
      <c r="FW22" s="617"/>
      <c r="FX22" s="617"/>
      <c r="FY22" s="617"/>
      <c r="FZ22" s="617"/>
      <c r="GA22" s="617"/>
      <c r="GB22" s="617"/>
      <c r="GC22" s="617"/>
      <c r="GD22" s="617"/>
      <c r="GE22" s="617"/>
      <c r="GF22" s="617"/>
      <c r="GG22" s="617"/>
      <c r="GH22" s="617"/>
      <c r="GI22" s="617"/>
      <c r="GJ22" s="617"/>
      <c r="GK22" s="617"/>
      <c r="GL22" s="617"/>
      <c r="GM22" s="617"/>
      <c r="GN22" s="617"/>
      <c r="GO22" s="617"/>
      <c r="GP22" s="617"/>
      <c r="GQ22" s="617"/>
      <c r="GR22" s="617"/>
      <c r="GS22" s="617"/>
      <c r="GT22" s="617"/>
      <c r="GU22" s="617"/>
      <c r="GV22" s="617"/>
      <c r="GW22" s="617"/>
      <c r="GX22" s="617"/>
      <c r="GY22" s="617"/>
      <c r="GZ22" s="617"/>
      <c r="HA22" s="617"/>
      <c r="HB22" s="617"/>
      <c r="HC22" s="617"/>
      <c r="HD22" s="617"/>
      <c r="HE22" s="617"/>
      <c r="HF22" s="617"/>
      <c r="HG22" s="617"/>
      <c r="HH22" s="617"/>
      <c r="HI22" s="617"/>
      <c r="HJ22" s="617"/>
      <c r="HK22" s="617"/>
      <c r="HL22" s="617"/>
      <c r="HM22" s="617"/>
      <c r="HN22" s="617"/>
      <c r="HO22" s="617"/>
      <c r="HP22" s="617"/>
      <c r="HQ22" s="617"/>
      <c r="HR22" s="617"/>
      <c r="HS22" s="617"/>
      <c r="HT22" s="617"/>
      <c r="HU22" s="617"/>
      <c r="HV22" s="617"/>
      <c r="HW22" s="617"/>
      <c r="HX22" s="617"/>
      <c r="HY22" s="617"/>
      <c r="HZ22" s="617"/>
      <c r="IA22" s="617"/>
      <c r="IB22" s="617"/>
      <c r="IC22" s="617"/>
      <c r="ID22" s="617"/>
      <c r="IE22" s="617"/>
      <c r="IF22" s="617"/>
      <c r="IG22" s="617"/>
      <c r="IH22" s="617"/>
      <c r="II22" s="617"/>
      <c r="IJ22" s="617"/>
      <c r="IK22" s="617"/>
      <c r="IL22" s="617"/>
      <c r="IM22" s="617"/>
      <c r="IN22" s="617"/>
      <c r="IO22" s="617"/>
      <c r="IP22" s="617"/>
      <c r="IQ22" s="617"/>
      <c r="IR22" s="617"/>
      <c r="IS22" s="617"/>
      <c r="IT22" s="617"/>
      <c r="IU22" s="617"/>
      <c r="IV22" s="617"/>
    </row>
    <row r="23" s="646" customFormat="1" ht="21" customHeight="1" spans="1:256">
      <c r="A23" s="425" t="s">
        <v>280</v>
      </c>
      <c r="B23" s="416" t="s">
        <v>107</v>
      </c>
      <c r="C23" s="426" t="s">
        <v>159</v>
      </c>
      <c r="D23" s="743">
        <f t="shared" si="1"/>
        <v>1702416.96</v>
      </c>
      <c r="E23" s="743"/>
      <c r="F23" s="743"/>
      <c r="G23" s="743"/>
      <c r="H23" s="743"/>
      <c r="I23" s="743"/>
      <c r="J23" s="743"/>
      <c r="K23" s="743"/>
      <c r="L23" s="743"/>
      <c r="M23" s="743"/>
      <c r="N23" s="743"/>
      <c r="O23" s="743"/>
      <c r="P23" s="743"/>
      <c r="Q23" s="743"/>
      <c r="R23" s="743"/>
      <c r="S23" s="743">
        <v>1702416.96</v>
      </c>
      <c r="T23" s="743"/>
      <c r="U23" s="743"/>
      <c r="V23" s="770"/>
      <c r="W23" s="770"/>
      <c r="X23" s="770"/>
      <c r="Y23" s="770"/>
      <c r="Z23" s="781"/>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c r="CZ23" s="617"/>
      <c r="DA23" s="617"/>
      <c r="DB23" s="617"/>
      <c r="DC23" s="617"/>
      <c r="DD23" s="617"/>
      <c r="DE23" s="617"/>
      <c r="DF23" s="617"/>
      <c r="DG23" s="617"/>
      <c r="DH23" s="617"/>
      <c r="DI23" s="617"/>
      <c r="DJ23" s="617"/>
      <c r="DK23" s="617"/>
      <c r="DL23" s="617"/>
      <c r="DM23" s="617"/>
      <c r="DN23" s="617"/>
      <c r="DO23" s="617"/>
      <c r="DP23" s="617"/>
      <c r="DQ23" s="617"/>
      <c r="DR23" s="617"/>
      <c r="DS23" s="617"/>
      <c r="DT23" s="617"/>
      <c r="DU23" s="617"/>
      <c r="DV23" s="617"/>
      <c r="DW23" s="617"/>
      <c r="DX23" s="617"/>
      <c r="DY23" s="617"/>
      <c r="DZ23" s="617"/>
      <c r="EA23" s="617"/>
      <c r="EB23" s="617"/>
      <c r="EC23" s="617"/>
      <c r="ED23" s="617"/>
      <c r="EE23" s="617"/>
      <c r="EF23" s="617"/>
      <c r="EG23" s="617"/>
      <c r="EH23" s="617"/>
      <c r="EI23" s="617"/>
      <c r="EJ23" s="617"/>
      <c r="EK23" s="617"/>
      <c r="EL23" s="617"/>
      <c r="EM23" s="617"/>
      <c r="EN23" s="617"/>
      <c r="EO23" s="617"/>
      <c r="EP23" s="617"/>
      <c r="EQ23" s="617"/>
      <c r="ER23" s="617"/>
      <c r="ES23" s="617"/>
      <c r="ET23" s="617"/>
      <c r="EU23" s="617"/>
      <c r="EV23" s="617"/>
      <c r="EW23" s="617"/>
      <c r="EX23" s="617"/>
      <c r="EY23" s="617"/>
      <c r="EZ23" s="617"/>
      <c r="FA23" s="617"/>
      <c r="FB23" s="617"/>
      <c r="FC23" s="617"/>
      <c r="FD23" s="617"/>
      <c r="FE23" s="617"/>
      <c r="FF23" s="617"/>
      <c r="FG23" s="617"/>
      <c r="FH23" s="617"/>
      <c r="FI23" s="617"/>
      <c r="FJ23" s="617"/>
      <c r="FK23" s="617"/>
      <c r="FL23" s="617"/>
      <c r="FM23" s="617"/>
      <c r="FN23" s="617"/>
      <c r="FO23" s="617"/>
      <c r="FP23" s="617"/>
      <c r="FQ23" s="617"/>
      <c r="FR23" s="617"/>
      <c r="FS23" s="617"/>
      <c r="FT23" s="617"/>
      <c r="FU23" s="617"/>
      <c r="FV23" s="617"/>
      <c r="FW23" s="617"/>
      <c r="FX23" s="617"/>
      <c r="FY23" s="617"/>
      <c r="FZ23" s="617"/>
      <c r="GA23" s="617"/>
      <c r="GB23" s="617"/>
      <c r="GC23" s="617"/>
      <c r="GD23" s="617"/>
      <c r="GE23" s="617"/>
      <c r="GF23" s="617"/>
      <c r="GG23" s="617"/>
      <c r="GH23" s="617"/>
      <c r="GI23" s="617"/>
      <c r="GJ23" s="617"/>
      <c r="GK23" s="617"/>
      <c r="GL23" s="617"/>
      <c r="GM23" s="617"/>
      <c r="GN23" s="617"/>
      <c r="GO23" s="617"/>
      <c r="GP23" s="617"/>
      <c r="GQ23" s="617"/>
      <c r="GR23" s="617"/>
      <c r="GS23" s="617"/>
      <c r="GT23" s="617"/>
      <c r="GU23" s="617"/>
      <c r="GV23" s="617"/>
      <c r="GW23" s="617"/>
      <c r="GX23" s="617"/>
      <c r="GY23" s="617"/>
      <c r="GZ23" s="617"/>
      <c r="HA23" s="617"/>
      <c r="HB23" s="617"/>
      <c r="HC23" s="617"/>
      <c r="HD23" s="617"/>
      <c r="HE23" s="617"/>
      <c r="HF23" s="617"/>
      <c r="HG23" s="617"/>
      <c r="HH23" s="617"/>
      <c r="HI23" s="617"/>
      <c r="HJ23" s="617"/>
      <c r="HK23" s="617"/>
      <c r="HL23" s="617"/>
      <c r="HM23" s="617"/>
      <c r="HN23" s="617"/>
      <c r="HO23" s="617"/>
      <c r="HP23" s="617"/>
      <c r="HQ23" s="617"/>
      <c r="HR23" s="617"/>
      <c r="HS23" s="617"/>
      <c r="HT23" s="617"/>
      <c r="HU23" s="617"/>
      <c r="HV23" s="617"/>
      <c r="HW23" s="617"/>
      <c r="HX23" s="617"/>
      <c r="HY23" s="617"/>
      <c r="HZ23" s="617"/>
      <c r="IA23" s="617"/>
      <c r="IB23" s="617"/>
      <c r="IC23" s="617"/>
      <c r="ID23" s="617"/>
      <c r="IE23" s="617"/>
      <c r="IF23" s="617"/>
      <c r="IG23" s="617"/>
      <c r="IH23" s="617"/>
      <c r="II23" s="617"/>
      <c r="IJ23" s="617"/>
      <c r="IK23" s="617"/>
      <c r="IL23" s="617"/>
      <c r="IM23" s="617"/>
      <c r="IN23" s="617"/>
      <c r="IO23" s="617"/>
      <c r="IP23" s="617"/>
      <c r="IQ23" s="617"/>
      <c r="IR23" s="617"/>
      <c r="IS23" s="617"/>
      <c r="IT23" s="617"/>
      <c r="IU23" s="617"/>
      <c r="IV23" s="617"/>
    </row>
    <row r="24" s="646" customFormat="1" ht="21" customHeight="1" spans="1:256">
      <c r="A24" s="425" t="s">
        <v>281</v>
      </c>
      <c r="B24" s="416" t="s">
        <v>107</v>
      </c>
      <c r="C24" s="426" t="s">
        <v>161</v>
      </c>
      <c r="D24" s="743">
        <f t="shared" si="1"/>
        <v>1702416.96</v>
      </c>
      <c r="E24" s="743"/>
      <c r="F24" s="743"/>
      <c r="G24" s="743"/>
      <c r="H24" s="743"/>
      <c r="I24" s="743"/>
      <c r="J24" s="743"/>
      <c r="K24" s="743"/>
      <c r="L24" s="743"/>
      <c r="M24" s="743"/>
      <c r="N24" s="743"/>
      <c r="O24" s="743"/>
      <c r="P24" s="743"/>
      <c r="Q24" s="743"/>
      <c r="R24" s="743"/>
      <c r="S24" s="743">
        <v>1702416.96</v>
      </c>
      <c r="T24" s="743"/>
      <c r="U24" s="743"/>
      <c r="V24" s="770"/>
      <c r="W24" s="770"/>
      <c r="X24" s="770"/>
      <c r="Y24" s="770"/>
      <c r="Z24" s="781"/>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c r="CZ24" s="617"/>
      <c r="DA24" s="617"/>
      <c r="DB24" s="617"/>
      <c r="DC24" s="617"/>
      <c r="DD24" s="617"/>
      <c r="DE24" s="617"/>
      <c r="DF24" s="617"/>
      <c r="DG24" s="617"/>
      <c r="DH24" s="617"/>
      <c r="DI24" s="617"/>
      <c r="DJ24" s="617"/>
      <c r="DK24" s="617"/>
      <c r="DL24" s="617"/>
      <c r="DM24" s="617"/>
      <c r="DN24" s="617"/>
      <c r="DO24" s="617"/>
      <c r="DP24" s="617"/>
      <c r="DQ24" s="617"/>
      <c r="DR24" s="617"/>
      <c r="DS24" s="617"/>
      <c r="DT24" s="617"/>
      <c r="DU24" s="617"/>
      <c r="DV24" s="617"/>
      <c r="DW24" s="617"/>
      <c r="DX24" s="617"/>
      <c r="DY24" s="617"/>
      <c r="DZ24" s="617"/>
      <c r="EA24" s="617"/>
      <c r="EB24" s="617"/>
      <c r="EC24" s="617"/>
      <c r="ED24" s="617"/>
      <c r="EE24" s="617"/>
      <c r="EF24" s="617"/>
      <c r="EG24" s="617"/>
      <c r="EH24" s="617"/>
      <c r="EI24" s="617"/>
      <c r="EJ24" s="617"/>
      <c r="EK24" s="617"/>
      <c r="EL24" s="617"/>
      <c r="EM24" s="617"/>
      <c r="EN24" s="617"/>
      <c r="EO24" s="617"/>
      <c r="EP24" s="617"/>
      <c r="EQ24" s="617"/>
      <c r="ER24" s="617"/>
      <c r="ES24" s="617"/>
      <c r="ET24" s="617"/>
      <c r="EU24" s="617"/>
      <c r="EV24" s="617"/>
      <c r="EW24" s="617"/>
      <c r="EX24" s="617"/>
      <c r="EY24" s="617"/>
      <c r="EZ24" s="617"/>
      <c r="FA24" s="617"/>
      <c r="FB24" s="617"/>
      <c r="FC24" s="617"/>
      <c r="FD24" s="617"/>
      <c r="FE24" s="617"/>
      <c r="FF24" s="617"/>
      <c r="FG24" s="617"/>
      <c r="FH24" s="617"/>
      <c r="FI24" s="617"/>
      <c r="FJ24" s="617"/>
      <c r="FK24" s="617"/>
      <c r="FL24" s="617"/>
      <c r="FM24" s="617"/>
      <c r="FN24" s="617"/>
      <c r="FO24" s="617"/>
      <c r="FP24" s="617"/>
      <c r="FQ24" s="617"/>
      <c r="FR24" s="617"/>
      <c r="FS24" s="617"/>
      <c r="FT24" s="617"/>
      <c r="FU24" s="617"/>
      <c r="FV24" s="617"/>
      <c r="FW24" s="617"/>
      <c r="FX24" s="617"/>
      <c r="FY24" s="617"/>
      <c r="FZ24" s="617"/>
      <c r="GA24" s="617"/>
      <c r="GB24" s="617"/>
      <c r="GC24" s="617"/>
      <c r="GD24" s="617"/>
      <c r="GE24" s="617"/>
      <c r="GF24" s="617"/>
      <c r="GG24" s="617"/>
      <c r="GH24" s="617"/>
      <c r="GI24" s="617"/>
      <c r="GJ24" s="617"/>
      <c r="GK24" s="617"/>
      <c r="GL24" s="617"/>
      <c r="GM24" s="617"/>
      <c r="GN24" s="617"/>
      <c r="GO24" s="617"/>
      <c r="GP24" s="617"/>
      <c r="GQ24" s="617"/>
      <c r="GR24" s="617"/>
      <c r="GS24" s="617"/>
      <c r="GT24" s="617"/>
      <c r="GU24" s="617"/>
      <c r="GV24" s="617"/>
      <c r="GW24" s="617"/>
      <c r="GX24" s="617"/>
      <c r="GY24" s="617"/>
      <c r="GZ24" s="617"/>
      <c r="HA24" s="617"/>
      <c r="HB24" s="617"/>
      <c r="HC24" s="617"/>
      <c r="HD24" s="617"/>
      <c r="HE24" s="617"/>
      <c r="HF24" s="617"/>
      <c r="HG24" s="617"/>
      <c r="HH24" s="617"/>
      <c r="HI24" s="617"/>
      <c r="HJ24" s="617"/>
      <c r="HK24" s="617"/>
      <c r="HL24" s="617"/>
      <c r="HM24" s="617"/>
      <c r="HN24" s="617"/>
      <c r="HO24" s="617"/>
      <c r="HP24" s="617"/>
      <c r="HQ24" s="617"/>
      <c r="HR24" s="617"/>
      <c r="HS24" s="617"/>
      <c r="HT24" s="617"/>
      <c r="HU24" s="617"/>
      <c r="HV24" s="617"/>
      <c r="HW24" s="617"/>
      <c r="HX24" s="617"/>
      <c r="HY24" s="617"/>
      <c r="HZ24" s="617"/>
      <c r="IA24" s="617"/>
      <c r="IB24" s="617"/>
      <c r="IC24" s="617"/>
      <c r="ID24" s="617"/>
      <c r="IE24" s="617"/>
      <c r="IF24" s="617"/>
      <c r="IG24" s="617"/>
      <c r="IH24" s="617"/>
      <c r="II24" s="617"/>
      <c r="IJ24" s="617"/>
      <c r="IK24" s="617"/>
      <c r="IL24" s="617"/>
      <c r="IM24" s="617"/>
      <c r="IN24" s="617"/>
      <c r="IO24" s="617"/>
      <c r="IP24" s="617"/>
      <c r="IQ24" s="617"/>
      <c r="IR24" s="617"/>
      <c r="IS24" s="617"/>
      <c r="IT24" s="617"/>
      <c r="IU24" s="617"/>
      <c r="IV24" s="617"/>
    </row>
    <row r="25" s="503" customFormat="1" ht="23.1" customHeight="1" spans="1:256">
      <c r="A25" s="744"/>
      <c r="B25" s="745" t="s">
        <v>336</v>
      </c>
      <c r="C25" s="744" t="s">
        <v>274</v>
      </c>
      <c r="D25" s="746">
        <f t="shared" si="1"/>
        <v>6417864.53</v>
      </c>
      <c r="E25" s="746">
        <f t="shared" ref="E25:E66" si="4">SUM(F25:J25)</f>
        <v>4411920</v>
      </c>
      <c r="F25" s="746">
        <f t="shared" ref="F25:J25" si="5">F26+F32+F35+F38</f>
        <v>2701824</v>
      </c>
      <c r="G25" s="746">
        <f t="shared" si="5"/>
        <v>1485060</v>
      </c>
      <c r="H25" s="746">
        <f t="shared" si="5"/>
        <v>0</v>
      </c>
      <c r="I25" s="746">
        <f t="shared" si="5"/>
        <v>225036</v>
      </c>
      <c r="J25" s="746">
        <f t="shared" si="5"/>
        <v>0</v>
      </c>
      <c r="K25" s="746">
        <f t="shared" ref="K25:K66" si="6">SUM(L25:R25)</f>
        <v>1390045.49</v>
      </c>
      <c r="L25" s="746">
        <f t="shared" ref="L25:S25" si="7">L26+L32+L35+L38</f>
        <v>669901.44</v>
      </c>
      <c r="M25" s="746">
        <f t="shared" si="7"/>
        <v>334950.72</v>
      </c>
      <c r="N25" s="746">
        <f t="shared" si="7"/>
        <v>314016.3</v>
      </c>
      <c r="O25" s="746">
        <f t="shared" si="7"/>
        <v>0</v>
      </c>
      <c r="P25" s="746">
        <f t="shared" si="7"/>
        <v>41868.84</v>
      </c>
      <c r="Q25" s="746">
        <f t="shared" si="7"/>
        <v>29308.19</v>
      </c>
      <c r="R25" s="746">
        <f t="shared" si="7"/>
        <v>0</v>
      </c>
      <c r="S25" s="746">
        <f t="shared" si="7"/>
        <v>502426.08</v>
      </c>
      <c r="T25" s="746">
        <f t="shared" ref="T25:Y25" si="8">T35</f>
        <v>113472.96</v>
      </c>
      <c r="U25" s="746">
        <f t="shared" si="8"/>
        <v>5400</v>
      </c>
      <c r="V25" s="746">
        <f t="shared" si="8"/>
        <v>0</v>
      </c>
      <c r="W25" s="746">
        <f t="shared" si="8"/>
        <v>40527.36</v>
      </c>
      <c r="X25" s="746">
        <f t="shared" si="8"/>
        <v>67545.6</v>
      </c>
      <c r="Y25" s="746">
        <f t="shared" si="8"/>
        <v>0</v>
      </c>
      <c r="Z25" s="780"/>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4"/>
      <c r="BV25" s="724"/>
      <c r="BW25" s="724"/>
      <c r="BX25" s="724"/>
      <c r="BY25" s="724"/>
      <c r="BZ25" s="724"/>
      <c r="CA25" s="724"/>
      <c r="CB25" s="724"/>
      <c r="CC25" s="724"/>
      <c r="CD25" s="724"/>
      <c r="CE25" s="724"/>
      <c r="CF25" s="724"/>
      <c r="CG25" s="724"/>
      <c r="CH25" s="724"/>
      <c r="CI25" s="724"/>
      <c r="CJ25" s="724"/>
      <c r="CK25" s="724"/>
      <c r="CL25" s="724"/>
      <c r="CM25" s="724"/>
      <c r="CN25" s="724"/>
      <c r="CO25" s="724"/>
      <c r="CP25" s="724"/>
      <c r="CQ25" s="724"/>
      <c r="CR25" s="724"/>
      <c r="CS25" s="724"/>
      <c r="CT25" s="724"/>
      <c r="CU25" s="724"/>
      <c r="CV25" s="724"/>
      <c r="CW25" s="724"/>
      <c r="CX25" s="724"/>
      <c r="CY25" s="724"/>
      <c r="CZ25" s="724"/>
      <c r="DA25" s="724"/>
      <c r="DB25" s="724"/>
      <c r="DC25" s="724"/>
      <c r="DD25" s="724"/>
      <c r="DE25" s="724"/>
      <c r="DF25" s="724"/>
      <c r="DG25" s="724"/>
      <c r="DH25" s="724"/>
      <c r="DI25" s="724"/>
      <c r="DJ25" s="724"/>
      <c r="DK25" s="724"/>
      <c r="DL25" s="724"/>
      <c r="DM25" s="724"/>
      <c r="DN25" s="724"/>
      <c r="DO25" s="724"/>
      <c r="DP25" s="724"/>
      <c r="DQ25" s="724"/>
      <c r="DR25" s="724"/>
      <c r="DS25" s="724"/>
      <c r="DT25" s="724"/>
      <c r="DU25" s="724"/>
      <c r="DV25" s="724"/>
      <c r="DW25" s="724"/>
      <c r="DX25" s="724"/>
      <c r="DY25" s="724"/>
      <c r="DZ25" s="724"/>
      <c r="EA25" s="724"/>
      <c r="EB25" s="724"/>
      <c r="EC25" s="724"/>
      <c r="ED25" s="724"/>
      <c r="EE25" s="724"/>
      <c r="EF25" s="724"/>
      <c r="EG25" s="724"/>
      <c r="EH25" s="724"/>
      <c r="EI25" s="724"/>
      <c r="EJ25" s="724"/>
      <c r="EK25" s="724"/>
      <c r="EL25" s="724"/>
      <c r="EM25" s="724"/>
      <c r="EN25" s="724"/>
      <c r="EO25" s="724"/>
      <c r="EP25" s="724"/>
      <c r="EQ25" s="724"/>
      <c r="ER25" s="724"/>
      <c r="ES25" s="724"/>
      <c r="ET25" s="724"/>
      <c r="EU25" s="724"/>
      <c r="EV25" s="724"/>
      <c r="EW25" s="724"/>
      <c r="EX25" s="724"/>
      <c r="EY25" s="724"/>
      <c r="EZ25" s="724"/>
      <c r="FA25" s="724"/>
      <c r="FB25" s="724"/>
      <c r="FC25" s="724"/>
      <c r="FD25" s="724"/>
      <c r="FE25" s="724"/>
      <c r="FF25" s="724"/>
      <c r="FG25" s="724"/>
      <c r="FH25" s="724"/>
      <c r="FI25" s="724"/>
      <c r="FJ25" s="724"/>
      <c r="FK25" s="724"/>
      <c r="FL25" s="724"/>
      <c r="FM25" s="724"/>
      <c r="FN25" s="724"/>
      <c r="FO25" s="724"/>
      <c r="FP25" s="724"/>
      <c r="FQ25" s="724"/>
      <c r="FR25" s="724"/>
      <c r="FS25" s="724"/>
      <c r="FT25" s="724"/>
      <c r="FU25" s="724"/>
      <c r="FV25" s="724"/>
      <c r="FW25" s="724"/>
      <c r="FX25" s="724"/>
      <c r="FY25" s="724"/>
      <c r="FZ25" s="724"/>
      <c r="GA25" s="724"/>
      <c r="GB25" s="724"/>
      <c r="GC25" s="724"/>
      <c r="GD25" s="724"/>
      <c r="GE25" s="724"/>
      <c r="GF25" s="724"/>
      <c r="GG25" s="724"/>
      <c r="GH25" s="724"/>
      <c r="GI25" s="724"/>
      <c r="GJ25" s="724"/>
      <c r="GK25" s="724"/>
      <c r="GL25" s="724"/>
      <c r="GM25" s="724"/>
      <c r="GN25" s="724"/>
      <c r="GO25" s="724"/>
      <c r="GP25" s="724"/>
      <c r="GQ25" s="724"/>
      <c r="GR25" s="724"/>
      <c r="GS25" s="724"/>
      <c r="GT25" s="724"/>
      <c r="GU25" s="724"/>
      <c r="GV25" s="724"/>
      <c r="GW25" s="724"/>
      <c r="GX25" s="724"/>
      <c r="GY25" s="724"/>
      <c r="GZ25" s="724"/>
      <c r="HA25" s="724"/>
      <c r="HB25" s="724"/>
      <c r="HC25" s="724"/>
      <c r="HD25" s="724"/>
      <c r="HE25" s="724"/>
      <c r="HF25" s="724"/>
      <c r="HG25" s="724"/>
      <c r="HH25" s="724"/>
      <c r="HI25" s="724"/>
      <c r="HJ25" s="724"/>
      <c r="HK25" s="724"/>
      <c r="HL25" s="724"/>
      <c r="HM25" s="724"/>
      <c r="HN25" s="724"/>
      <c r="HO25" s="724"/>
      <c r="HP25" s="724"/>
      <c r="HQ25" s="724"/>
      <c r="HR25" s="724"/>
      <c r="HS25" s="724"/>
      <c r="HT25" s="724"/>
      <c r="HU25" s="724"/>
      <c r="HV25" s="724"/>
      <c r="HW25" s="724"/>
      <c r="HX25" s="724"/>
      <c r="HY25" s="724"/>
      <c r="HZ25" s="724"/>
      <c r="IA25" s="724"/>
      <c r="IB25" s="724"/>
      <c r="IC25" s="724"/>
      <c r="ID25" s="724"/>
      <c r="IE25" s="724"/>
      <c r="IF25" s="724"/>
      <c r="IG25" s="724"/>
      <c r="IH25" s="724"/>
      <c r="II25" s="724"/>
      <c r="IJ25" s="724"/>
      <c r="IK25" s="724"/>
      <c r="IL25" s="724"/>
      <c r="IM25" s="724"/>
      <c r="IN25" s="724"/>
      <c r="IO25" s="724"/>
      <c r="IP25" s="724"/>
      <c r="IQ25" s="724"/>
      <c r="IR25" s="724"/>
      <c r="IS25" s="724"/>
      <c r="IT25" s="724"/>
      <c r="IU25" s="724"/>
      <c r="IV25" s="724"/>
    </row>
    <row r="26" s="640" customFormat="1" ht="23.1" customHeight="1" spans="1:256">
      <c r="A26" s="431" t="s">
        <v>289</v>
      </c>
      <c r="B26" s="747" t="s">
        <v>109</v>
      </c>
      <c r="C26" s="426" t="s">
        <v>162</v>
      </c>
      <c r="D26" s="748">
        <f t="shared" si="1"/>
        <v>1076029.19</v>
      </c>
      <c r="E26" s="748">
        <f t="shared" si="4"/>
        <v>0</v>
      </c>
      <c r="F26" s="748">
        <f t="shared" ref="F26:J26" si="9">F27+F30</f>
        <v>0</v>
      </c>
      <c r="G26" s="748">
        <f t="shared" si="9"/>
        <v>0</v>
      </c>
      <c r="H26" s="748">
        <f t="shared" si="9"/>
        <v>0</v>
      </c>
      <c r="I26" s="748">
        <f t="shared" si="9"/>
        <v>0</v>
      </c>
      <c r="J26" s="748">
        <f t="shared" si="9"/>
        <v>0</v>
      </c>
      <c r="K26" s="748">
        <f t="shared" si="6"/>
        <v>1076029.19</v>
      </c>
      <c r="L26" s="748">
        <f t="shared" ref="L26:Y26" si="10">L27+L30</f>
        <v>669901.44</v>
      </c>
      <c r="M26" s="748">
        <f t="shared" si="10"/>
        <v>334950.72</v>
      </c>
      <c r="N26" s="748">
        <f t="shared" si="10"/>
        <v>0</v>
      </c>
      <c r="O26" s="748">
        <f t="shared" si="10"/>
        <v>0</v>
      </c>
      <c r="P26" s="748">
        <f t="shared" si="10"/>
        <v>41868.84</v>
      </c>
      <c r="Q26" s="748">
        <f t="shared" si="10"/>
        <v>29308.19</v>
      </c>
      <c r="R26" s="748">
        <f t="shared" si="10"/>
        <v>0</v>
      </c>
      <c r="S26" s="748">
        <f t="shared" si="10"/>
        <v>0</v>
      </c>
      <c r="T26" s="748">
        <f t="shared" si="10"/>
        <v>0</v>
      </c>
      <c r="U26" s="748">
        <f t="shared" si="10"/>
        <v>0</v>
      </c>
      <c r="V26" s="748">
        <f t="shared" si="10"/>
        <v>0</v>
      </c>
      <c r="W26" s="748">
        <f t="shared" si="10"/>
        <v>0</v>
      </c>
      <c r="X26" s="748">
        <f t="shared" si="10"/>
        <v>0</v>
      </c>
      <c r="Y26" s="748">
        <f t="shared" si="10"/>
        <v>0</v>
      </c>
      <c r="Z26" s="781"/>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c r="CS26" s="617"/>
      <c r="CT26" s="617"/>
      <c r="CU26" s="617"/>
      <c r="CV26" s="617"/>
      <c r="CW26" s="617"/>
      <c r="CX26" s="617"/>
      <c r="CY26" s="617"/>
      <c r="CZ26" s="617"/>
      <c r="DA26" s="617"/>
      <c r="DB26" s="617"/>
      <c r="DC26" s="617"/>
      <c r="DD26" s="617"/>
      <c r="DE26" s="617"/>
      <c r="DF26" s="617"/>
      <c r="DG26" s="617"/>
      <c r="DH26" s="617"/>
      <c r="DI26" s="617"/>
      <c r="DJ26" s="617"/>
      <c r="DK26" s="617"/>
      <c r="DL26" s="617"/>
      <c r="DM26" s="617"/>
      <c r="DN26" s="617"/>
      <c r="DO26" s="617"/>
      <c r="DP26" s="617"/>
      <c r="DQ26" s="617"/>
      <c r="DR26" s="617"/>
      <c r="DS26" s="617"/>
      <c r="DT26" s="617"/>
      <c r="DU26" s="617"/>
      <c r="DV26" s="617"/>
      <c r="DW26" s="617"/>
      <c r="DX26" s="617"/>
      <c r="DY26" s="617"/>
      <c r="DZ26" s="617"/>
      <c r="EA26" s="617"/>
      <c r="EB26" s="617"/>
      <c r="EC26" s="617"/>
      <c r="ED26" s="617"/>
      <c r="EE26" s="617"/>
      <c r="EF26" s="617"/>
      <c r="EG26" s="617"/>
      <c r="EH26" s="617"/>
      <c r="EI26" s="617"/>
      <c r="EJ26" s="617"/>
      <c r="EK26" s="617"/>
      <c r="EL26" s="617"/>
      <c r="EM26" s="617"/>
      <c r="EN26" s="617"/>
      <c r="EO26" s="617"/>
      <c r="EP26" s="617"/>
      <c r="EQ26" s="617"/>
      <c r="ER26" s="617"/>
      <c r="ES26" s="617"/>
      <c r="ET26" s="617"/>
      <c r="EU26" s="617"/>
      <c r="EV26" s="617"/>
      <c r="EW26" s="617"/>
      <c r="EX26" s="617"/>
      <c r="EY26" s="617"/>
      <c r="EZ26" s="617"/>
      <c r="FA26" s="617"/>
      <c r="FB26" s="617"/>
      <c r="FC26" s="617"/>
      <c r="FD26" s="617"/>
      <c r="FE26" s="617"/>
      <c r="FF26" s="617"/>
      <c r="FG26" s="617"/>
      <c r="FH26" s="617"/>
      <c r="FI26" s="617"/>
      <c r="FJ26" s="617"/>
      <c r="FK26" s="617"/>
      <c r="FL26" s="617"/>
      <c r="FM26" s="617"/>
      <c r="FN26" s="617"/>
      <c r="FO26" s="617"/>
      <c r="FP26" s="617"/>
      <c r="FQ26" s="617"/>
      <c r="FR26" s="617"/>
      <c r="FS26" s="617"/>
      <c r="FT26" s="617"/>
      <c r="FU26" s="617"/>
      <c r="FV26" s="617"/>
      <c r="FW26" s="617"/>
      <c r="FX26" s="617"/>
      <c r="FY26" s="617"/>
      <c r="FZ26" s="617"/>
      <c r="GA26" s="617"/>
      <c r="GB26" s="617"/>
      <c r="GC26" s="617"/>
      <c r="GD26" s="617"/>
      <c r="GE26" s="617"/>
      <c r="GF26" s="617"/>
      <c r="GG26" s="617"/>
      <c r="GH26" s="617"/>
      <c r="GI26" s="617"/>
      <c r="GJ26" s="617"/>
      <c r="GK26" s="617"/>
      <c r="GL26" s="617"/>
      <c r="GM26" s="617"/>
      <c r="GN26" s="617"/>
      <c r="GO26" s="617"/>
      <c r="GP26" s="617"/>
      <c r="GQ26" s="617"/>
      <c r="GR26" s="617"/>
      <c r="GS26" s="617"/>
      <c r="GT26" s="617"/>
      <c r="GU26" s="617"/>
      <c r="GV26" s="617"/>
      <c r="GW26" s="617"/>
      <c r="GX26" s="617"/>
      <c r="GY26" s="617"/>
      <c r="GZ26" s="617"/>
      <c r="HA26" s="617"/>
      <c r="HB26" s="617"/>
      <c r="HC26" s="617"/>
      <c r="HD26" s="617"/>
      <c r="HE26" s="617"/>
      <c r="HF26" s="617"/>
      <c r="HG26" s="617"/>
      <c r="HH26" s="617"/>
      <c r="HI26" s="617"/>
      <c r="HJ26" s="617"/>
      <c r="HK26" s="617"/>
      <c r="HL26" s="617"/>
      <c r="HM26" s="617"/>
      <c r="HN26" s="617"/>
      <c r="HO26" s="617"/>
      <c r="HP26" s="617"/>
      <c r="HQ26" s="617"/>
      <c r="HR26" s="617"/>
      <c r="HS26" s="617"/>
      <c r="HT26" s="617"/>
      <c r="HU26" s="617"/>
      <c r="HV26" s="617"/>
      <c r="HW26" s="617"/>
      <c r="HX26" s="617"/>
      <c r="HY26" s="617"/>
      <c r="HZ26" s="617"/>
      <c r="IA26" s="617"/>
      <c r="IB26" s="617"/>
      <c r="IC26" s="617"/>
      <c r="ID26" s="617"/>
      <c r="IE26" s="617"/>
      <c r="IF26" s="617"/>
      <c r="IG26" s="617"/>
      <c r="IH26" s="617"/>
      <c r="II26" s="617"/>
      <c r="IJ26" s="617"/>
      <c r="IK26" s="617"/>
      <c r="IL26" s="617"/>
      <c r="IM26" s="617"/>
      <c r="IN26" s="617"/>
      <c r="IO26" s="617"/>
      <c r="IP26" s="617"/>
      <c r="IQ26" s="617"/>
      <c r="IR26" s="617"/>
      <c r="IS26" s="617"/>
      <c r="IT26" s="617"/>
      <c r="IU26" s="617"/>
      <c r="IV26" s="617"/>
    </row>
    <row r="27" s="640" customFormat="1" ht="23.1" customHeight="1" spans="1:256">
      <c r="A27" s="431" t="s">
        <v>302</v>
      </c>
      <c r="B27" s="747" t="s">
        <v>109</v>
      </c>
      <c r="C27" s="426" t="s">
        <v>164</v>
      </c>
      <c r="D27" s="748">
        <f t="shared" si="1"/>
        <v>1004852.16</v>
      </c>
      <c r="E27" s="748">
        <f t="shared" si="4"/>
        <v>0</v>
      </c>
      <c r="F27" s="748">
        <f t="shared" ref="F27:J27" si="11">F28+F29</f>
        <v>0</v>
      </c>
      <c r="G27" s="748">
        <f t="shared" si="11"/>
        <v>0</v>
      </c>
      <c r="H27" s="748">
        <f t="shared" si="11"/>
        <v>0</v>
      </c>
      <c r="I27" s="748">
        <f t="shared" si="11"/>
        <v>0</v>
      </c>
      <c r="J27" s="748">
        <f t="shared" si="11"/>
        <v>0</v>
      </c>
      <c r="K27" s="748">
        <f t="shared" si="6"/>
        <v>1004852.16</v>
      </c>
      <c r="L27" s="748">
        <f t="shared" ref="L27:Y27" si="12">L28+L29</f>
        <v>669901.44</v>
      </c>
      <c r="M27" s="748">
        <f t="shared" si="12"/>
        <v>334950.72</v>
      </c>
      <c r="N27" s="748">
        <f t="shared" si="12"/>
        <v>0</v>
      </c>
      <c r="O27" s="748">
        <f t="shared" si="12"/>
        <v>0</v>
      </c>
      <c r="P27" s="748">
        <f t="shared" si="12"/>
        <v>0</v>
      </c>
      <c r="Q27" s="748">
        <f t="shared" si="12"/>
        <v>0</v>
      </c>
      <c r="R27" s="748">
        <f t="shared" si="12"/>
        <v>0</v>
      </c>
      <c r="S27" s="748">
        <f t="shared" si="12"/>
        <v>0</v>
      </c>
      <c r="T27" s="748">
        <f t="shared" si="12"/>
        <v>0</v>
      </c>
      <c r="U27" s="748">
        <f t="shared" si="12"/>
        <v>0</v>
      </c>
      <c r="V27" s="748">
        <f t="shared" si="12"/>
        <v>0</v>
      </c>
      <c r="W27" s="748">
        <f t="shared" si="12"/>
        <v>0</v>
      </c>
      <c r="X27" s="748">
        <f t="shared" si="12"/>
        <v>0</v>
      </c>
      <c r="Y27" s="748">
        <f t="shared" si="12"/>
        <v>0</v>
      </c>
      <c r="Z27" s="781"/>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c r="CZ27" s="617"/>
      <c r="DA27" s="617"/>
      <c r="DB27" s="617"/>
      <c r="DC27" s="617"/>
      <c r="DD27" s="617"/>
      <c r="DE27" s="617"/>
      <c r="DF27" s="617"/>
      <c r="DG27" s="617"/>
      <c r="DH27" s="617"/>
      <c r="DI27" s="617"/>
      <c r="DJ27" s="617"/>
      <c r="DK27" s="617"/>
      <c r="DL27" s="617"/>
      <c r="DM27" s="617"/>
      <c r="DN27" s="617"/>
      <c r="DO27" s="617"/>
      <c r="DP27" s="617"/>
      <c r="DQ27" s="617"/>
      <c r="DR27" s="617"/>
      <c r="DS27" s="617"/>
      <c r="DT27" s="617"/>
      <c r="DU27" s="617"/>
      <c r="DV27" s="617"/>
      <c r="DW27" s="617"/>
      <c r="DX27" s="617"/>
      <c r="DY27" s="617"/>
      <c r="DZ27" s="617"/>
      <c r="EA27" s="617"/>
      <c r="EB27" s="617"/>
      <c r="EC27" s="617"/>
      <c r="ED27" s="617"/>
      <c r="EE27" s="617"/>
      <c r="EF27" s="617"/>
      <c r="EG27" s="617"/>
      <c r="EH27" s="617"/>
      <c r="EI27" s="617"/>
      <c r="EJ27" s="617"/>
      <c r="EK27" s="617"/>
      <c r="EL27" s="617"/>
      <c r="EM27" s="617"/>
      <c r="EN27" s="617"/>
      <c r="EO27" s="617"/>
      <c r="EP27" s="617"/>
      <c r="EQ27" s="617"/>
      <c r="ER27" s="617"/>
      <c r="ES27" s="617"/>
      <c r="ET27" s="617"/>
      <c r="EU27" s="617"/>
      <c r="EV27" s="617"/>
      <c r="EW27" s="617"/>
      <c r="EX27" s="617"/>
      <c r="EY27" s="617"/>
      <c r="EZ27" s="617"/>
      <c r="FA27" s="617"/>
      <c r="FB27" s="617"/>
      <c r="FC27" s="617"/>
      <c r="FD27" s="617"/>
      <c r="FE27" s="617"/>
      <c r="FF27" s="617"/>
      <c r="FG27" s="617"/>
      <c r="FH27" s="617"/>
      <c r="FI27" s="617"/>
      <c r="FJ27" s="617"/>
      <c r="FK27" s="617"/>
      <c r="FL27" s="617"/>
      <c r="FM27" s="617"/>
      <c r="FN27" s="617"/>
      <c r="FO27" s="617"/>
      <c r="FP27" s="617"/>
      <c r="FQ27" s="617"/>
      <c r="FR27" s="617"/>
      <c r="FS27" s="617"/>
      <c r="FT27" s="617"/>
      <c r="FU27" s="617"/>
      <c r="FV27" s="617"/>
      <c r="FW27" s="617"/>
      <c r="FX27" s="617"/>
      <c r="FY27" s="617"/>
      <c r="FZ27" s="617"/>
      <c r="GA27" s="617"/>
      <c r="GB27" s="617"/>
      <c r="GC27" s="617"/>
      <c r="GD27" s="617"/>
      <c r="GE27" s="617"/>
      <c r="GF27" s="617"/>
      <c r="GG27" s="617"/>
      <c r="GH27" s="617"/>
      <c r="GI27" s="617"/>
      <c r="GJ27" s="617"/>
      <c r="GK27" s="617"/>
      <c r="GL27" s="617"/>
      <c r="GM27" s="617"/>
      <c r="GN27" s="617"/>
      <c r="GO27" s="617"/>
      <c r="GP27" s="617"/>
      <c r="GQ27" s="617"/>
      <c r="GR27" s="617"/>
      <c r="GS27" s="617"/>
      <c r="GT27" s="617"/>
      <c r="GU27" s="617"/>
      <c r="GV27" s="617"/>
      <c r="GW27" s="617"/>
      <c r="GX27" s="617"/>
      <c r="GY27" s="617"/>
      <c r="GZ27" s="617"/>
      <c r="HA27" s="617"/>
      <c r="HB27" s="617"/>
      <c r="HC27" s="617"/>
      <c r="HD27" s="617"/>
      <c r="HE27" s="617"/>
      <c r="HF27" s="617"/>
      <c r="HG27" s="617"/>
      <c r="HH27" s="617"/>
      <c r="HI27" s="617"/>
      <c r="HJ27" s="617"/>
      <c r="HK27" s="617"/>
      <c r="HL27" s="617"/>
      <c r="HM27" s="617"/>
      <c r="HN27" s="617"/>
      <c r="HO27" s="617"/>
      <c r="HP27" s="617"/>
      <c r="HQ27" s="617"/>
      <c r="HR27" s="617"/>
      <c r="HS27" s="617"/>
      <c r="HT27" s="617"/>
      <c r="HU27" s="617"/>
      <c r="HV27" s="617"/>
      <c r="HW27" s="617"/>
      <c r="HX27" s="617"/>
      <c r="HY27" s="617"/>
      <c r="HZ27" s="617"/>
      <c r="IA27" s="617"/>
      <c r="IB27" s="617"/>
      <c r="IC27" s="617"/>
      <c r="ID27" s="617"/>
      <c r="IE27" s="617"/>
      <c r="IF27" s="617"/>
      <c r="IG27" s="617"/>
      <c r="IH27" s="617"/>
      <c r="II27" s="617"/>
      <c r="IJ27" s="617"/>
      <c r="IK27" s="617"/>
      <c r="IL27" s="617"/>
      <c r="IM27" s="617"/>
      <c r="IN27" s="617"/>
      <c r="IO27" s="617"/>
      <c r="IP27" s="617"/>
      <c r="IQ27" s="617"/>
      <c r="IR27" s="617"/>
      <c r="IS27" s="617"/>
      <c r="IT27" s="617"/>
      <c r="IU27" s="617"/>
      <c r="IV27" s="617"/>
    </row>
    <row r="28" s="640" customFormat="1" ht="23.1" customHeight="1" spans="1:256">
      <c r="A28" s="431" t="s">
        <v>303</v>
      </c>
      <c r="B28" s="747" t="s">
        <v>109</v>
      </c>
      <c r="C28" s="426" t="s">
        <v>166</v>
      </c>
      <c r="D28" s="748">
        <f t="shared" si="1"/>
        <v>669901.44</v>
      </c>
      <c r="E28" s="748">
        <f t="shared" si="4"/>
        <v>0</v>
      </c>
      <c r="F28" s="748"/>
      <c r="G28" s="748"/>
      <c r="H28" s="748"/>
      <c r="I28" s="748"/>
      <c r="J28" s="748"/>
      <c r="K28" s="748">
        <f t="shared" si="6"/>
        <v>669901.44</v>
      </c>
      <c r="L28" s="748">
        <v>669901.44</v>
      </c>
      <c r="M28" s="748"/>
      <c r="N28" s="748"/>
      <c r="O28" s="748"/>
      <c r="P28" s="748"/>
      <c r="Q28" s="748"/>
      <c r="R28" s="748"/>
      <c r="S28" s="748"/>
      <c r="T28" s="748"/>
      <c r="U28" s="748"/>
      <c r="V28" s="748"/>
      <c r="W28" s="748"/>
      <c r="X28" s="748"/>
      <c r="Y28" s="748"/>
      <c r="Z28" s="781"/>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c r="CZ28" s="617"/>
      <c r="DA28" s="617"/>
      <c r="DB28" s="617"/>
      <c r="DC28" s="617"/>
      <c r="DD28" s="617"/>
      <c r="DE28" s="617"/>
      <c r="DF28" s="617"/>
      <c r="DG28" s="617"/>
      <c r="DH28" s="617"/>
      <c r="DI28" s="617"/>
      <c r="DJ28" s="617"/>
      <c r="DK28" s="617"/>
      <c r="DL28" s="617"/>
      <c r="DM28" s="617"/>
      <c r="DN28" s="617"/>
      <c r="DO28" s="617"/>
      <c r="DP28" s="617"/>
      <c r="DQ28" s="617"/>
      <c r="DR28" s="617"/>
      <c r="DS28" s="617"/>
      <c r="DT28" s="617"/>
      <c r="DU28" s="617"/>
      <c r="DV28" s="617"/>
      <c r="DW28" s="617"/>
      <c r="DX28" s="617"/>
      <c r="DY28" s="617"/>
      <c r="DZ28" s="617"/>
      <c r="EA28" s="617"/>
      <c r="EB28" s="617"/>
      <c r="EC28" s="617"/>
      <c r="ED28" s="617"/>
      <c r="EE28" s="617"/>
      <c r="EF28" s="617"/>
      <c r="EG28" s="617"/>
      <c r="EH28" s="617"/>
      <c r="EI28" s="617"/>
      <c r="EJ28" s="617"/>
      <c r="EK28" s="617"/>
      <c r="EL28" s="617"/>
      <c r="EM28" s="617"/>
      <c r="EN28" s="617"/>
      <c r="EO28" s="617"/>
      <c r="EP28" s="617"/>
      <c r="EQ28" s="617"/>
      <c r="ER28" s="617"/>
      <c r="ES28" s="617"/>
      <c r="ET28" s="617"/>
      <c r="EU28" s="617"/>
      <c r="EV28" s="617"/>
      <c r="EW28" s="617"/>
      <c r="EX28" s="617"/>
      <c r="EY28" s="617"/>
      <c r="EZ28" s="617"/>
      <c r="FA28" s="617"/>
      <c r="FB28" s="617"/>
      <c r="FC28" s="617"/>
      <c r="FD28" s="617"/>
      <c r="FE28" s="617"/>
      <c r="FF28" s="617"/>
      <c r="FG28" s="617"/>
      <c r="FH28" s="617"/>
      <c r="FI28" s="617"/>
      <c r="FJ28" s="617"/>
      <c r="FK28" s="617"/>
      <c r="FL28" s="617"/>
      <c r="FM28" s="617"/>
      <c r="FN28" s="617"/>
      <c r="FO28" s="617"/>
      <c r="FP28" s="617"/>
      <c r="FQ28" s="617"/>
      <c r="FR28" s="617"/>
      <c r="FS28" s="617"/>
      <c r="FT28" s="617"/>
      <c r="FU28" s="617"/>
      <c r="FV28" s="617"/>
      <c r="FW28" s="617"/>
      <c r="FX28" s="617"/>
      <c r="FY28" s="617"/>
      <c r="FZ28" s="617"/>
      <c r="GA28" s="617"/>
      <c r="GB28" s="617"/>
      <c r="GC28" s="617"/>
      <c r="GD28" s="617"/>
      <c r="GE28" s="617"/>
      <c r="GF28" s="617"/>
      <c r="GG28" s="617"/>
      <c r="GH28" s="617"/>
      <c r="GI28" s="617"/>
      <c r="GJ28" s="617"/>
      <c r="GK28" s="617"/>
      <c r="GL28" s="617"/>
      <c r="GM28" s="617"/>
      <c r="GN28" s="617"/>
      <c r="GO28" s="617"/>
      <c r="GP28" s="617"/>
      <c r="GQ28" s="617"/>
      <c r="GR28" s="617"/>
      <c r="GS28" s="617"/>
      <c r="GT28" s="617"/>
      <c r="GU28" s="617"/>
      <c r="GV28" s="617"/>
      <c r="GW28" s="617"/>
      <c r="GX28" s="617"/>
      <c r="GY28" s="617"/>
      <c r="GZ28" s="617"/>
      <c r="HA28" s="617"/>
      <c r="HB28" s="617"/>
      <c r="HC28" s="617"/>
      <c r="HD28" s="617"/>
      <c r="HE28" s="617"/>
      <c r="HF28" s="617"/>
      <c r="HG28" s="617"/>
      <c r="HH28" s="617"/>
      <c r="HI28" s="617"/>
      <c r="HJ28" s="617"/>
      <c r="HK28" s="617"/>
      <c r="HL28" s="617"/>
      <c r="HM28" s="617"/>
      <c r="HN28" s="617"/>
      <c r="HO28" s="617"/>
      <c r="HP28" s="617"/>
      <c r="HQ28" s="617"/>
      <c r="HR28" s="617"/>
      <c r="HS28" s="617"/>
      <c r="HT28" s="617"/>
      <c r="HU28" s="617"/>
      <c r="HV28" s="617"/>
      <c r="HW28" s="617"/>
      <c r="HX28" s="617"/>
      <c r="HY28" s="617"/>
      <c r="HZ28" s="617"/>
      <c r="IA28" s="617"/>
      <c r="IB28" s="617"/>
      <c r="IC28" s="617"/>
      <c r="ID28" s="617"/>
      <c r="IE28" s="617"/>
      <c r="IF28" s="617"/>
      <c r="IG28" s="617"/>
      <c r="IH28" s="617"/>
      <c r="II28" s="617"/>
      <c r="IJ28" s="617"/>
      <c r="IK28" s="617"/>
      <c r="IL28" s="617"/>
      <c r="IM28" s="617"/>
      <c r="IN28" s="617"/>
      <c r="IO28" s="617"/>
      <c r="IP28" s="617"/>
      <c r="IQ28" s="617"/>
      <c r="IR28" s="617"/>
      <c r="IS28" s="617"/>
      <c r="IT28" s="617"/>
      <c r="IU28" s="617"/>
      <c r="IV28" s="617"/>
    </row>
    <row r="29" s="640" customFormat="1" ht="23.1" customHeight="1" spans="1:256">
      <c r="A29" s="431" t="s">
        <v>304</v>
      </c>
      <c r="B29" s="747" t="s">
        <v>109</v>
      </c>
      <c r="C29" s="426" t="s">
        <v>168</v>
      </c>
      <c r="D29" s="748">
        <f t="shared" si="1"/>
        <v>334950.72</v>
      </c>
      <c r="E29" s="748">
        <f t="shared" si="4"/>
        <v>0</v>
      </c>
      <c r="F29" s="748"/>
      <c r="G29" s="748"/>
      <c r="H29" s="748"/>
      <c r="I29" s="748"/>
      <c r="J29" s="748"/>
      <c r="K29" s="748">
        <f t="shared" si="6"/>
        <v>334950.72</v>
      </c>
      <c r="L29" s="748"/>
      <c r="M29" s="748">
        <v>334950.72</v>
      </c>
      <c r="N29" s="748"/>
      <c r="O29" s="748"/>
      <c r="P29" s="748"/>
      <c r="Q29" s="748"/>
      <c r="R29" s="748"/>
      <c r="S29" s="748"/>
      <c r="T29" s="748"/>
      <c r="U29" s="748"/>
      <c r="V29" s="748"/>
      <c r="W29" s="748"/>
      <c r="X29" s="748"/>
      <c r="Y29" s="748"/>
      <c r="Z29" s="781"/>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c r="CZ29" s="617"/>
      <c r="DA29" s="617"/>
      <c r="DB29" s="617"/>
      <c r="DC29" s="617"/>
      <c r="DD29" s="617"/>
      <c r="DE29" s="617"/>
      <c r="DF29" s="617"/>
      <c r="DG29" s="617"/>
      <c r="DH29" s="617"/>
      <c r="DI29" s="617"/>
      <c r="DJ29" s="617"/>
      <c r="DK29" s="617"/>
      <c r="DL29" s="617"/>
      <c r="DM29" s="617"/>
      <c r="DN29" s="617"/>
      <c r="DO29" s="617"/>
      <c r="DP29" s="617"/>
      <c r="DQ29" s="617"/>
      <c r="DR29" s="617"/>
      <c r="DS29" s="617"/>
      <c r="DT29" s="617"/>
      <c r="DU29" s="617"/>
      <c r="DV29" s="617"/>
      <c r="DW29" s="617"/>
      <c r="DX29" s="617"/>
      <c r="DY29" s="617"/>
      <c r="DZ29" s="617"/>
      <c r="EA29" s="617"/>
      <c r="EB29" s="617"/>
      <c r="EC29" s="617"/>
      <c r="ED29" s="617"/>
      <c r="EE29" s="617"/>
      <c r="EF29" s="617"/>
      <c r="EG29" s="617"/>
      <c r="EH29" s="617"/>
      <c r="EI29" s="617"/>
      <c r="EJ29" s="617"/>
      <c r="EK29" s="617"/>
      <c r="EL29" s="617"/>
      <c r="EM29" s="617"/>
      <c r="EN29" s="617"/>
      <c r="EO29" s="617"/>
      <c r="EP29" s="617"/>
      <c r="EQ29" s="617"/>
      <c r="ER29" s="617"/>
      <c r="ES29" s="617"/>
      <c r="ET29" s="617"/>
      <c r="EU29" s="617"/>
      <c r="EV29" s="617"/>
      <c r="EW29" s="617"/>
      <c r="EX29" s="617"/>
      <c r="EY29" s="617"/>
      <c r="EZ29" s="617"/>
      <c r="FA29" s="617"/>
      <c r="FB29" s="617"/>
      <c r="FC29" s="617"/>
      <c r="FD29" s="617"/>
      <c r="FE29" s="617"/>
      <c r="FF29" s="617"/>
      <c r="FG29" s="617"/>
      <c r="FH29" s="617"/>
      <c r="FI29" s="617"/>
      <c r="FJ29" s="617"/>
      <c r="FK29" s="617"/>
      <c r="FL29" s="617"/>
      <c r="FM29" s="617"/>
      <c r="FN29" s="617"/>
      <c r="FO29" s="617"/>
      <c r="FP29" s="617"/>
      <c r="FQ29" s="617"/>
      <c r="FR29" s="617"/>
      <c r="FS29" s="617"/>
      <c r="FT29" s="617"/>
      <c r="FU29" s="617"/>
      <c r="FV29" s="617"/>
      <c r="FW29" s="617"/>
      <c r="FX29" s="617"/>
      <c r="FY29" s="617"/>
      <c r="FZ29" s="617"/>
      <c r="GA29" s="617"/>
      <c r="GB29" s="617"/>
      <c r="GC29" s="617"/>
      <c r="GD29" s="617"/>
      <c r="GE29" s="617"/>
      <c r="GF29" s="617"/>
      <c r="GG29" s="617"/>
      <c r="GH29" s="617"/>
      <c r="GI29" s="617"/>
      <c r="GJ29" s="617"/>
      <c r="GK29" s="617"/>
      <c r="GL29" s="617"/>
      <c r="GM29" s="617"/>
      <c r="GN29" s="617"/>
      <c r="GO29" s="617"/>
      <c r="GP29" s="617"/>
      <c r="GQ29" s="617"/>
      <c r="GR29" s="617"/>
      <c r="GS29" s="617"/>
      <c r="GT29" s="617"/>
      <c r="GU29" s="617"/>
      <c r="GV29" s="617"/>
      <c r="GW29" s="617"/>
      <c r="GX29" s="617"/>
      <c r="GY29" s="617"/>
      <c r="GZ29" s="617"/>
      <c r="HA29" s="617"/>
      <c r="HB29" s="617"/>
      <c r="HC29" s="617"/>
      <c r="HD29" s="617"/>
      <c r="HE29" s="617"/>
      <c r="HF29" s="617"/>
      <c r="HG29" s="617"/>
      <c r="HH29" s="617"/>
      <c r="HI29" s="617"/>
      <c r="HJ29" s="617"/>
      <c r="HK29" s="617"/>
      <c r="HL29" s="617"/>
      <c r="HM29" s="617"/>
      <c r="HN29" s="617"/>
      <c r="HO29" s="617"/>
      <c r="HP29" s="617"/>
      <c r="HQ29" s="617"/>
      <c r="HR29" s="617"/>
      <c r="HS29" s="617"/>
      <c r="HT29" s="617"/>
      <c r="HU29" s="617"/>
      <c r="HV29" s="617"/>
      <c r="HW29" s="617"/>
      <c r="HX29" s="617"/>
      <c r="HY29" s="617"/>
      <c r="HZ29" s="617"/>
      <c r="IA29" s="617"/>
      <c r="IB29" s="617"/>
      <c r="IC29" s="617"/>
      <c r="ID29" s="617"/>
      <c r="IE29" s="617"/>
      <c r="IF29" s="617"/>
      <c r="IG29" s="617"/>
      <c r="IH29" s="617"/>
      <c r="II29" s="617"/>
      <c r="IJ29" s="617"/>
      <c r="IK29" s="617"/>
      <c r="IL29" s="617"/>
      <c r="IM29" s="617"/>
      <c r="IN29" s="617"/>
      <c r="IO29" s="617"/>
      <c r="IP29" s="617"/>
      <c r="IQ29" s="617"/>
      <c r="IR29" s="617"/>
      <c r="IS29" s="617"/>
      <c r="IT29" s="617"/>
      <c r="IU29" s="617"/>
      <c r="IV29" s="617"/>
    </row>
    <row r="30" s="640" customFormat="1" ht="23.1" customHeight="1" spans="1:256">
      <c r="A30" s="431" t="s">
        <v>305</v>
      </c>
      <c r="B30" s="747" t="s">
        <v>109</v>
      </c>
      <c r="C30" s="426" t="s">
        <v>169</v>
      </c>
      <c r="D30" s="748">
        <f t="shared" si="1"/>
        <v>71177.03</v>
      </c>
      <c r="E30" s="748">
        <f t="shared" si="4"/>
        <v>0</v>
      </c>
      <c r="F30" s="748">
        <f t="shared" ref="F30:J30" si="13">F31</f>
        <v>0</v>
      </c>
      <c r="G30" s="748">
        <f t="shared" si="13"/>
        <v>0</v>
      </c>
      <c r="H30" s="748">
        <f t="shared" si="13"/>
        <v>0</v>
      </c>
      <c r="I30" s="748">
        <f t="shared" si="13"/>
        <v>0</v>
      </c>
      <c r="J30" s="748">
        <f t="shared" si="13"/>
        <v>0</v>
      </c>
      <c r="K30" s="748">
        <f t="shared" si="6"/>
        <v>71177.03</v>
      </c>
      <c r="L30" s="748">
        <f t="shared" ref="L30:R30" si="14">L31</f>
        <v>0</v>
      </c>
      <c r="M30" s="748">
        <f t="shared" si="14"/>
        <v>0</v>
      </c>
      <c r="N30" s="748">
        <f t="shared" si="14"/>
        <v>0</v>
      </c>
      <c r="O30" s="748">
        <f t="shared" si="14"/>
        <v>0</v>
      </c>
      <c r="P30" s="748">
        <f t="shared" si="14"/>
        <v>41868.84</v>
      </c>
      <c r="Q30" s="748">
        <f t="shared" si="14"/>
        <v>29308.19</v>
      </c>
      <c r="R30" s="748">
        <f t="shared" si="14"/>
        <v>0</v>
      </c>
      <c r="S30" s="748"/>
      <c r="T30" s="748"/>
      <c r="U30" s="748"/>
      <c r="V30" s="748"/>
      <c r="W30" s="748"/>
      <c r="X30" s="748"/>
      <c r="Y30" s="748"/>
      <c r="Z30" s="781"/>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c r="CZ30" s="617"/>
      <c r="DA30" s="617"/>
      <c r="DB30" s="617"/>
      <c r="DC30" s="617"/>
      <c r="DD30" s="617"/>
      <c r="DE30" s="617"/>
      <c r="DF30" s="617"/>
      <c r="DG30" s="617"/>
      <c r="DH30" s="617"/>
      <c r="DI30" s="617"/>
      <c r="DJ30" s="617"/>
      <c r="DK30" s="617"/>
      <c r="DL30" s="617"/>
      <c r="DM30" s="617"/>
      <c r="DN30" s="617"/>
      <c r="DO30" s="617"/>
      <c r="DP30" s="617"/>
      <c r="DQ30" s="617"/>
      <c r="DR30" s="617"/>
      <c r="DS30" s="617"/>
      <c r="DT30" s="617"/>
      <c r="DU30" s="617"/>
      <c r="DV30" s="617"/>
      <c r="DW30" s="617"/>
      <c r="DX30" s="617"/>
      <c r="DY30" s="617"/>
      <c r="DZ30" s="617"/>
      <c r="EA30" s="617"/>
      <c r="EB30" s="617"/>
      <c r="EC30" s="617"/>
      <c r="ED30" s="617"/>
      <c r="EE30" s="617"/>
      <c r="EF30" s="617"/>
      <c r="EG30" s="617"/>
      <c r="EH30" s="617"/>
      <c r="EI30" s="617"/>
      <c r="EJ30" s="617"/>
      <c r="EK30" s="617"/>
      <c r="EL30" s="617"/>
      <c r="EM30" s="617"/>
      <c r="EN30" s="617"/>
      <c r="EO30" s="617"/>
      <c r="EP30" s="617"/>
      <c r="EQ30" s="617"/>
      <c r="ER30" s="617"/>
      <c r="ES30" s="617"/>
      <c r="ET30" s="617"/>
      <c r="EU30" s="617"/>
      <c r="EV30" s="617"/>
      <c r="EW30" s="617"/>
      <c r="EX30" s="617"/>
      <c r="EY30" s="617"/>
      <c r="EZ30" s="617"/>
      <c r="FA30" s="617"/>
      <c r="FB30" s="617"/>
      <c r="FC30" s="617"/>
      <c r="FD30" s="617"/>
      <c r="FE30" s="617"/>
      <c r="FF30" s="617"/>
      <c r="FG30" s="617"/>
      <c r="FH30" s="617"/>
      <c r="FI30" s="617"/>
      <c r="FJ30" s="617"/>
      <c r="FK30" s="617"/>
      <c r="FL30" s="617"/>
      <c r="FM30" s="617"/>
      <c r="FN30" s="617"/>
      <c r="FO30" s="617"/>
      <c r="FP30" s="617"/>
      <c r="FQ30" s="617"/>
      <c r="FR30" s="617"/>
      <c r="FS30" s="617"/>
      <c r="FT30" s="617"/>
      <c r="FU30" s="617"/>
      <c r="FV30" s="617"/>
      <c r="FW30" s="617"/>
      <c r="FX30" s="617"/>
      <c r="FY30" s="617"/>
      <c r="FZ30" s="617"/>
      <c r="GA30" s="617"/>
      <c r="GB30" s="617"/>
      <c r="GC30" s="617"/>
      <c r="GD30" s="617"/>
      <c r="GE30" s="617"/>
      <c r="GF30" s="617"/>
      <c r="GG30" s="617"/>
      <c r="GH30" s="617"/>
      <c r="GI30" s="617"/>
      <c r="GJ30" s="617"/>
      <c r="GK30" s="617"/>
      <c r="GL30" s="617"/>
      <c r="GM30" s="617"/>
      <c r="GN30" s="617"/>
      <c r="GO30" s="617"/>
      <c r="GP30" s="617"/>
      <c r="GQ30" s="617"/>
      <c r="GR30" s="617"/>
      <c r="GS30" s="617"/>
      <c r="GT30" s="617"/>
      <c r="GU30" s="617"/>
      <c r="GV30" s="617"/>
      <c r="GW30" s="617"/>
      <c r="GX30" s="617"/>
      <c r="GY30" s="617"/>
      <c r="GZ30" s="617"/>
      <c r="HA30" s="617"/>
      <c r="HB30" s="617"/>
      <c r="HC30" s="617"/>
      <c r="HD30" s="617"/>
      <c r="HE30" s="617"/>
      <c r="HF30" s="617"/>
      <c r="HG30" s="617"/>
      <c r="HH30" s="617"/>
      <c r="HI30" s="617"/>
      <c r="HJ30" s="617"/>
      <c r="HK30" s="617"/>
      <c r="HL30" s="617"/>
      <c r="HM30" s="617"/>
      <c r="HN30" s="617"/>
      <c r="HO30" s="617"/>
      <c r="HP30" s="617"/>
      <c r="HQ30" s="617"/>
      <c r="HR30" s="617"/>
      <c r="HS30" s="617"/>
      <c r="HT30" s="617"/>
      <c r="HU30" s="617"/>
      <c r="HV30" s="617"/>
      <c r="HW30" s="617"/>
      <c r="HX30" s="617"/>
      <c r="HY30" s="617"/>
      <c r="HZ30" s="617"/>
      <c r="IA30" s="617"/>
      <c r="IB30" s="617"/>
      <c r="IC30" s="617"/>
      <c r="ID30" s="617"/>
      <c r="IE30" s="617"/>
      <c r="IF30" s="617"/>
      <c r="IG30" s="617"/>
      <c r="IH30" s="617"/>
      <c r="II30" s="617"/>
      <c r="IJ30" s="617"/>
      <c r="IK30" s="617"/>
      <c r="IL30" s="617"/>
      <c r="IM30" s="617"/>
      <c r="IN30" s="617"/>
      <c r="IO30" s="617"/>
      <c r="IP30" s="617"/>
      <c r="IQ30" s="617"/>
      <c r="IR30" s="617"/>
      <c r="IS30" s="617"/>
      <c r="IT30" s="617"/>
      <c r="IU30" s="617"/>
      <c r="IV30" s="617"/>
    </row>
    <row r="31" s="640" customFormat="1" ht="23.1" customHeight="1" spans="1:256">
      <c r="A31" s="431" t="s">
        <v>306</v>
      </c>
      <c r="B31" s="747" t="s">
        <v>109</v>
      </c>
      <c r="C31" s="426" t="s">
        <v>171</v>
      </c>
      <c r="D31" s="748">
        <f t="shared" si="1"/>
        <v>71177.03</v>
      </c>
      <c r="E31" s="748">
        <f t="shared" si="4"/>
        <v>0</v>
      </c>
      <c r="F31" s="748"/>
      <c r="G31" s="748"/>
      <c r="H31" s="748"/>
      <c r="I31" s="748"/>
      <c r="J31" s="748"/>
      <c r="K31" s="748">
        <f t="shared" si="6"/>
        <v>71177.03</v>
      </c>
      <c r="L31" s="748"/>
      <c r="M31" s="748"/>
      <c r="N31" s="748"/>
      <c r="O31" s="748"/>
      <c r="P31" s="748">
        <v>41868.84</v>
      </c>
      <c r="Q31" s="748">
        <v>29308.19</v>
      </c>
      <c r="R31" s="748"/>
      <c r="S31" s="748"/>
      <c r="T31" s="748"/>
      <c r="U31" s="748"/>
      <c r="V31" s="748"/>
      <c r="W31" s="748"/>
      <c r="X31" s="748"/>
      <c r="Y31" s="748"/>
      <c r="Z31" s="781"/>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c r="CZ31" s="617"/>
      <c r="DA31" s="617"/>
      <c r="DB31" s="617"/>
      <c r="DC31" s="617"/>
      <c r="DD31" s="617"/>
      <c r="DE31" s="617"/>
      <c r="DF31" s="617"/>
      <c r="DG31" s="617"/>
      <c r="DH31" s="617"/>
      <c r="DI31" s="617"/>
      <c r="DJ31" s="617"/>
      <c r="DK31" s="617"/>
      <c r="DL31" s="617"/>
      <c r="DM31" s="617"/>
      <c r="DN31" s="617"/>
      <c r="DO31" s="617"/>
      <c r="DP31" s="617"/>
      <c r="DQ31" s="617"/>
      <c r="DR31" s="617"/>
      <c r="DS31" s="617"/>
      <c r="DT31" s="617"/>
      <c r="DU31" s="617"/>
      <c r="DV31" s="617"/>
      <c r="DW31" s="617"/>
      <c r="DX31" s="617"/>
      <c r="DY31" s="617"/>
      <c r="DZ31" s="617"/>
      <c r="EA31" s="617"/>
      <c r="EB31" s="617"/>
      <c r="EC31" s="617"/>
      <c r="ED31" s="617"/>
      <c r="EE31" s="617"/>
      <c r="EF31" s="617"/>
      <c r="EG31" s="617"/>
      <c r="EH31" s="617"/>
      <c r="EI31" s="617"/>
      <c r="EJ31" s="617"/>
      <c r="EK31" s="617"/>
      <c r="EL31" s="617"/>
      <c r="EM31" s="617"/>
      <c r="EN31" s="617"/>
      <c r="EO31" s="617"/>
      <c r="EP31" s="617"/>
      <c r="EQ31" s="617"/>
      <c r="ER31" s="617"/>
      <c r="ES31" s="617"/>
      <c r="ET31" s="617"/>
      <c r="EU31" s="617"/>
      <c r="EV31" s="617"/>
      <c r="EW31" s="617"/>
      <c r="EX31" s="617"/>
      <c r="EY31" s="617"/>
      <c r="EZ31" s="617"/>
      <c r="FA31" s="617"/>
      <c r="FB31" s="617"/>
      <c r="FC31" s="617"/>
      <c r="FD31" s="617"/>
      <c r="FE31" s="617"/>
      <c r="FF31" s="617"/>
      <c r="FG31" s="617"/>
      <c r="FH31" s="617"/>
      <c r="FI31" s="617"/>
      <c r="FJ31" s="617"/>
      <c r="FK31" s="617"/>
      <c r="FL31" s="617"/>
      <c r="FM31" s="617"/>
      <c r="FN31" s="617"/>
      <c r="FO31" s="617"/>
      <c r="FP31" s="617"/>
      <c r="FQ31" s="617"/>
      <c r="FR31" s="617"/>
      <c r="FS31" s="617"/>
      <c r="FT31" s="617"/>
      <c r="FU31" s="617"/>
      <c r="FV31" s="617"/>
      <c r="FW31" s="617"/>
      <c r="FX31" s="617"/>
      <c r="FY31" s="617"/>
      <c r="FZ31" s="617"/>
      <c r="GA31" s="617"/>
      <c r="GB31" s="617"/>
      <c r="GC31" s="617"/>
      <c r="GD31" s="617"/>
      <c r="GE31" s="617"/>
      <c r="GF31" s="617"/>
      <c r="GG31" s="617"/>
      <c r="GH31" s="617"/>
      <c r="GI31" s="617"/>
      <c r="GJ31" s="617"/>
      <c r="GK31" s="617"/>
      <c r="GL31" s="617"/>
      <c r="GM31" s="617"/>
      <c r="GN31" s="617"/>
      <c r="GO31" s="617"/>
      <c r="GP31" s="617"/>
      <c r="GQ31" s="617"/>
      <c r="GR31" s="617"/>
      <c r="GS31" s="617"/>
      <c r="GT31" s="617"/>
      <c r="GU31" s="617"/>
      <c r="GV31" s="617"/>
      <c r="GW31" s="617"/>
      <c r="GX31" s="617"/>
      <c r="GY31" s="617"/>
      <c r="GZ31" s="617"/>
      <c r="HA31" s="617"/>
      <c r="HB31" s="617"/>
      <c r="HC31" s="617"/>
      <c r="HD31" s="617"/>
      <c r="HE31" s="617"/>
      <c r="HF31" s="617"/>
      <c r="HG31" s="617"/>
      <c r="HH31" s="617"/>
      <c r="HI31" s="617"/>
      <c r="HJ31" s="617"/>
      <c r="HK31" s="617"/>
      <c r="HL31" s="617"/>
      <c r="HM31" s="617"/>
      <c r="HN31" s="617"/>
      <c r="HO31" s="617"/>
      <c r="HP31" s="617"/>
      <c r="HQ31" s="617"/>
      <c r="HR31" s="617"/>
      <c r="HS31" s="617"/>
      <c r="HT31" s="617"/>
      <c r="HU31" s="617"/>
      <c r="HV31" s="617"/>
      <c r="HW31" s="617"/>
      <c r="HX31" s="617"/>
      <c r="HY31" s="617"/>
      <c r="HZ31" s="617"/>
      <c r="IA31" s="617"/>
      <c r="IB31" s="617"/>
      <c r="IC31" s="617"/>
      <c r="ID31" s="617"/>
      <c r="IE31" s="617"/>
      <c r="IF31" s="617"/>
      <c r="IG31" s="617"/>
      <c r="IH31" s="617"/>
      <c r="II31" s="617"/>
      <c r="IJ31" s="617"/>
      <c r="IK31" s="617"/>
      <c r="IL31" s="617"/>
      <c r="IM31" s="617"/>
      <c r="IN31" s="617"/>
      <c r="IO31" s="617"/>
      <c r="IP31" s="617"/>
      <c r="IQ31" s="617"/>
      <c r="IR31" s="617"/>
      <c r="IS31" s="617"/>
      <c r="IT31" s="617"/>
      <c r="IU31" s="617"/>
      <c r="IV31" s="617"/>
    </row>
    <row r="32" s="640" customFormat="1" ht="23.1" customHeight="1" spans="1:256">
      <c r="A32" s="431" t="s">
        <v>295</v>
      </c>
      <c r="B32" s="747" t="s">
        <v>109</v>
      </c>
      <c r="C32" s="426" t="s">
        <v>173</v>
      </c>
      <c r="D32" s="748">
        <f t="shared" si="1"/>
        <v>314016.3</v>
      </c>
      <c r="E32" s="748">
        <f t="shared" si="4"/>
        <v>0</v>
      </c>
      <c r="F32" s="748">
        <f t="shared" ref="F32:J32" si="15">F33</f>
        <v>0</v>
      </c>
      <c r="G32" s="748">
        <f t="shared" si="15"/>
        <v>0</v>
      </c>
      <c r="H32" s="748">
        <f t="shared" si="15"/>
        <v>0</v>
      </c>
      <c r="I32" s="748">
        <f t="shared" si="15"/>
        <v>0</v>
      </c>
      <c r="J32" s="748">
        <f t="shared" si="15"/>
        <v>0</v>
      </c>
      <c r="K32" s="748">
        <f t="shared" si="6"/>
        <v>314016.3</v>
      </c>
      <c r="L32" s="748">
        <f t="shared" ref="L32:Y32" si="16">L33</f>
        <v>0</v>
      </c>
      <c r="M32" s="748">
        <f t="shared" si="16"/>
        <v>0</v>
      </c>
      <c r="N32" s="748">
        <f t="shared" si="16"/>
        <v>314016.3</v>
      </c>
      <c r="O32" s="748">
        <f t="shared" si="16"/>
        <v>0</v>
      </c>
      <c r="P32" s="748">
        <f t="shared" si="16"/>
        <v>0</v>
      </c>
      <c r="Q32" s="748">
        <f t="shared" si="16"/>
        <v>0</v>
      </c>
      <c r="R32" s="748">
        <f t="shared" si="16"/>
        <v>0</v>
      </c>
      <c r="S32" s="748">
        <f t="shared" si="16"/>
        <v>0</v>
      </c>
      <c r="T32" s="748">
        <f t="shared" si="16"/>
        <v>0</v>
      </c>
      <c r="U32" s="748">
        <f t="shared" si="16"/>
        <v>0</v>
      </c>
      <c r="V32" s="748">
        <f t="shared" si="16"/>
        <v>0</v>
      </c>
      <c r="W32" s="748">
        <f t="shared" si="16"/>
        <v>0</v>
      </c>
      <c r="X32" s="748">
        <f t="shared" si="16"/>
        <v>0</v>
      </c>
      <c r="Y32" s="748">
        <f t="shared" si="16"/>
        <v>0</v>
      </c>
      <c r="Z32" s="781"/>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7"/>
      <c r="DY32" s="617"/>
      <c r="DZ32" s="617"/>
      <c r="EA32" s="617"/>
      <c r="EB32" s="617"/>
      <c r="EC32" s="617"/>
      <c r="ED32" s="617"/>
      <c r="EE32" s="617"/>
      <c r="EF32" s="617"/>
      <c r="EG32" s="617"/>
      <c r="EH32" s="617"/>
      <c r="EI32" s="617"/>
      <c r="EJ32" s="617"/>
      <c r="EK32" s="617"/>
      <c r="EL32" s="617"/>
      <c r="EM32" s="617"/>
      <c r="EN32" s="617"/>
      <c r="EO32" s="617"/>
      <c r="EP32" s="617"/>
      <c r="EQ32" s="617"/>
      <c r="ER32" s="617"/>
      <c r="ES32" s="617"/>
      <c r="ET32" s="617"/>
      <c r="EU32" s="617"/>
      <c r="EV32" s="617"/>
      <c r="EW32" s="617"/>
      <c r="EX32" s="617"/>
      <c r="EY32" s="617"/>
      <c r="EZ32" s="617"/>
      <c r="FA32" s="617"/>
      <c r="FB32" s="617"/>
      <c r="FC32" s="617"/>
      <c r="FD32" s="617"/>
      <c r="FE32" s="617"/>
      <c r="FF32" s="617"/>
      <c r="FG32" s="617"/>
      <c r="FH32" s="617"/>
      <c r="FI32" s="617"/>
      <c r="FJ32" s="617"/>
      <c r="FK32" s="617"/>
      <c r="FL32" s="617"/>
      <c r="FM32" s="617"/>
      <c r="FN32" s="617"/>
      <c r="FO32" s="617"/>
      <c r="FP32" s="617"/>
      <c r="FQ32" s="617"/>
      <c r="FR32" s="617"/>
      <c r="FS32" s="617"/>
      <c r="FT32" s="617"/>
      <c r="FU32" s="617"/>
      <c r="FV32" s="617"/>
      <c r="FW32" s="617"/>
      <c r="FX32" s="617"/>
      <c r="FY32" s="617"/>
      <c r="FZ32" s="617"/>
      <c r="GA32" s="617"/>
      <c r="GB32" s="617"/>
      <c r="GC32" s="617"/>
      <c r="GD32" s="617"/>
      <c r="GE32" s="617"/>
      <c r="GF32" s="617"/>
      <c r="GG32" s="617"/>
      <c r="GH32" s="617"/>
      <c r="GI32" s="617"/>
      <c r="GJ32" s="617"/>
      <c r="GK32" s="617"/>
      <c r="GL32" s="617"/>
      <c r="GM32" s="617"/>
      <c r="GN32" s="617"/>
      <c r="GO32" s="617"/>
      <c r="GP32" s="617"/>
      <c r="GQ32" s="617"/>
      <c r="GR32" s="617"/>
      <c r="GS32" s="617"/>
      <c r="GT32" s="617"/>
      <c r="GU32" s="617"/>
      <c r="GV32" s="617"/>
      <c r="GW32" s="617"/>
      <c r="GX32" s="617"/>
      <c r="GY32" s="617"/>
      <c r="GZ32" s="617"/>
      <c r="HA32" s="617"/>
      <c r="HB32" s="617"/>
      <c r="HC32" s="617"/>
      <c r="HD32" s="617"/>
      <c r="HE32" s="617"/>
      <c r="HF32" s="617"/>
      <c r="HG32" s="617"/>
      <c r="HH32" s="617"/>
      <c r="HI32" s="617"/>
      <c r="HJ32" s="617"/>
      <c r="HK32" s="617"/>
      <c r="HL32" s="617"/>
      <c r="HM32" s="617"/>
      <c r="HN32" s="617"/>
      <c r="HO32" s="617"/>
      <c r="HP32" s="617"/>
      <c r="HQ32" s="617"/>
      <c r="HR32" s="617"/>
      <c r="HS32" s="617"/>
      <c r="HT32" s="617"/>
      <c r="HU32" s="617"/>
      <c r="HV32" s="617"/>
      <c r="HW32" s="617"/>
      <c r="HX32" s="617"/>
      <c r="HY32" s="617"/>
      <c r="HZ32" s="617"/>
      <c r="IA32" s="617"/>
      <c r="IB32" s="617"/>
      <c r="IC32" s="617"/>
      <c r="ID32" s="617"/>
      <c r="IE32" s="617"/>
      <c r="IF32" s="617"/>
      <c r="IG32" s="617"/>
      <c r="IH32" s="617"/>
      <c r="II32" s="617"/>
      <c r="IJ32" s="617"/>
      <c r="IK32" s="617"/>
      <c r="IL32" s="617"/>
      <c r="IM32" s="617"/>
      <c r="IN32" s="617"/>
      <c r="IO32" s="617"/>
      <c r="IP32" s="617"/>
      <c r="IQ32" s="617"/>
      <c r="IR32" s="617"/>
      <c r="IS32" s="617"/>
      <c r="IT32" s="617"/>
      <c r="IU32" s="617"/>
      <c r="IV32" s="617"/>
    </row>
    <row r="33" s="640" customFormat="1" ht="23.1" customHeight="1" spans="1:256">
      <c r="A33" s="431" t="s">
        <v>296</v>
      </c>
      <c r="B33" s="747" t="s">
        <v>109</v>
      </c>
      <c r="C33" s="426" t="s">
        <v>175</v>
      </c>
      <c r="D33" s="748">
        <f t="shared" si="1"/>
        <v>314016.3</v>
      </c>
      <c r="E33" s="748">
        <f t="shared" si="4"/>
        <v>0</v>
      </c>
      <c r="F33" s="748">
        <f t="shared" ref="F33:J33" si="17">F34</f>
        <v>0</v>
      </c>
      <c r="G33" s="748">
        <f t="shared" si="17"/>
        <v>0</v>
      </c>
      <c r="H33" s="748">
        <f t="shared" si="17"/>
        <v>0</v>
      </c>
      <c r="I33" s="748">
        <f t="shared" si="17"/>
        <v>0</v>
      </c>
      <c r="J33" s="748">
        <f t="shared" si="17"/>
        <v>0</v>
      </c>
      <c r="K33" s="748">
        <f t="shared" si="6"/>
        <v>314016.3</v>
      </c>
      <c r="L33" s="748">
        <f t="shared" ref="L33:Y33" si="18">L34</f>
        <v>0</v>
      </c>
      <c r="M33" s="748">
        <f t="shared" si="18"/>
        <v>0</v>
      </c>
      <c r="N33" s="748">
        <f t="shared" si="18"/>
        <v>314016.3</v>
      </c>
      <c r="O33" s="748">
        <f t="shared" si="18"/>
        <v>0</v>
      </c>
      <c r="P33" s="748">
        <f t="shared" si="18"/>
        <v>0</v>
      </c>
      <c r="Q33" s="748">
        <f t="shared" si="18"/>
        <v>0</v>
      </c>
      <c r="R33" s="748">
        <f t="shared" si="18"/>
        <v>0</v>
      </c>
      <c r="S33" s="748">
        <f t="shared" si="18"/>
        <v>0</v>
      </c>
      <c r="T33" s="748">
        <f t="shared" si="18"/>
        <v>0</v>
      </c>
      <c r="U33" s="748">
        <f t="shared" si="18"/>
        <v>0</v>
      </c>
      <c r="V33" s="748">
        <f t="shared" si="18"/>
        <v>0</v>
      </c>
      <c r="W33" s="748">
        <f t="shared" si="18"/>
        <v>0</v>
      </c>
      <c r="X33" s="748">
        <f t="shared" si="18"/>
        <v>0</v>
      </c>
      <c r="Y33" s="748">
        <f t="shared" si="18"/>
        <v>0</v>
      </c>
      <c r="Z33" s="781"/>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c r="CZ33" s="617"/>
      <c r="DA33" s="617"/>
      <c r="DB33" s="617"/>
      <c r="DC33" s="617"/>
      <c r="DD33" s="617"/>
      <c r="DE33" s="617"/>
      <c r="DF33" s="617"/>
      <c r="DG33" s="617"/>
      <c r="DH33" s="617"/>
      <c r="DI33" s="617"/>
      <c r="DJ33" s="617"/>
      <c r="DK33" s="617"/>
      <c r="DL33" s="617"/>
      <c r="DM33" s="617"/>
      <c r="DN33" s="617"/>
      <c r="DO33" s="617"/>
      <c r="DP33" s="617"/>
      <c r="DQ33" s="617"/>
      <c r="DR33" s="617"/>
      <c r="DS33" s="617"/>
      <c r="DT33" s="617"/>
      <c r="DU33" s="617"/>
      <c r="DV33" s="617"/>
      <c r="DW33" s="617"/>
      <c r="DX33" s="617"/>
      <c r="DY33" s="617"/>
      <c r="DZ33" s="617"/>
      <c r="EA33" s="617"/>
      <c r="EB33" s="617"/>
      <c r="EC33" s="617"/>
      <c r="ED33" s="617"/>
      <c r="EE33" s="617"/>
      <c r="EF33" s="617"/>
      <c r="EG33" s="617"/>
      <c r="EH33" s="617"/>
      <c r="EI33" s="617"/>
      <c r="EJ33" s="617"/>
      <c r="EK33" s="617"/>
      <c r="EL33" s="617"/>
      <c r="EM33" s="617"/>
      <c r="EN33" s="617"/>
      <c r="EO33" s="617"/>
      <c r="EP33" s="617"/>
      <c r="EQ33" s="617"/>
      <c r="ER33" s="617"/>
      <c r="ES33" s="617"/>
      <c r="ET33" s="617"/>
      <c r="EU33" s="617"/>
      <c r="EV33" s="617"/>
      <c r="EW33" s="617"/>
      <c r="EX33" s="617"/>
      <c r="EY33" s="617"/>
      <c r="EZ33" s="617"/>
      <c r="FA33" s="617"/>
      <c r="FB33" s="617"/>
      <c r="FC33" s="617"/>
      <c r="FD33" s="617"/>
      <c r="FE33" s="617"/>
      <c r="FF33" s="617"/>
      <c r="FG33" s="617"/>
      <c r="FH33" s="617"/>
      <c r="FI33" s="617"/>
      <c r="FJ33" s="617"/>
      <c r="FK33" s="617"/>
      <c r="FL33" s="617"/>
      <c r="FM33" s="617"/>
      <c r="FN33" s="617"/>
      <c r="FO33" s="617"/>
      <c r="FP33" s="617"/>
      <c r="FQ33" s="617"/>
      <c r="FR33" s="617"/>
      <c r="FS33" s="617"/>
      <c r="FT33" s="617"/>
      <c r="FU33" s="617"/>
      <c r="FV33" s="617"/>
      <c r="FW33" s="617"/>
      <c r="FX33" s="617"/>
      <c r="FY33" s="617"/>
      <c r="FZ33" s="617"/>
      <c r="GA33" s="617"/>
      <c r="GB33" s="617"/>
      <c r="GC33" s="617"/>
      <c r="GD33" s="617"/>
      <c r="GE33" s="617"/>
      <c r="GF33" s="617"/>
      <c r="GG33" s="617"/>
      <c r="GH33" s="617"/>
      <c r="GI33" s="617"/>
      <c r="GJ33" s="617"/>
      <c r="GK33" s="617"/>
      <c r="GL33" s="617"/>
      <c r="GM33" s="617"/>
      <c r="GN33" s="617"/>
      <c r="GO33" s="617"/>
      <c r="GP33" s="617"/>
      <c r="GQ33" s="617"/>
      <c r="GR33" s="617"/>
      <c r="GS33" s="617"/>
      <c r="GT33" s="617"/>
      <c r="GU33" s="617"/>
      <c r="GV33" s="617"/>
      <c r="GW33" s="617"/>
      <c r="GX33" s="617"/>
      <c r="GY33" s="617"/>
      <c r="GZ33" s="617"/>
      <c r="HA33" s="617"/>
      <c r="HB33" s="617"/>
      <c r="HC33" s="617"/>
      <c r="HD33" s="617"/>
      <c r="HE33" s="617"/>
      <c r="HF33" s="617"/>
      <c r="HG33" s="617"/>
      <c r="HH33" s="617"/>
      <c r="HI33" s="617"/>
      <c r="HJ33" s="617"/>
      <c r="HK33" s="617"/>
      <c r="HL33" s="617"/>
      <c r="HM33" s="617"/>
      <c r="HN33" s="617"/>
      <c r="HO33" s="617"/>
      <c r="HP33" s="617"/>
      <c r="HQ33" s="617"/>
      <c r="HR33" s="617"/>
      <c r="HS33" s="617"/>
      <c r="HT33" s="617"/>
      <c r="HU33" s="617"/>
      <c r="HV33" s="617"/>
      <c r="HW33" s="617"/>
      <c r="HX33" s="617"/>
      <c r="HY33" s="617"/>
      <c r="HZ33" s="617"/>
      <c r="IA33" s="617"/>
      <c r="IB33" s="617"/>
      <c r="IC33" s="617"/>
      <c r="ID33" s="617"/>
      <c r="IE33" s="617"/>
      <c r="IF33" s="617"/>
      <c r="IG33" s="617"/>
      <c r="IH33" s="617"/>
      <c r="II33" s="617"/>
      <c r="IJ33" s="617"/>
      <c r="IK33" s="617"/>
      <c r="IL33" s="617"/>
      <c r="IM33" s="617"/>
      <c r="IN33" s="617"/>
      <c r="IO33" s="617"/>
      <c r="IP33" s="617"/>
      <c r="IQ33" s="617"/>
      <c r="IR33" s="617"/>
      <c r="IS33" s="617"/>
      <c r="IT33" s="617"/>
      <c r="IU33" s="617"/>
      <c r="IV33" s="617"/>
    </row>
    <row r="34" s="640" customFormat="1" ht="23.1" customHeight="1" spans="1:256">
      <c r="A34" s="431" t="s">
        <v>297</v>
      </c>
      <c r="B34" s="747" t="s">
        <v>109</v>
      </c>
      <c r="C34" s="426" t="s">
        <v>176</v>
      </c>
      <c r="D34" s="748">
        <f t="shared" si="1"/>
        <v>314016.3</v>
      </c>
      <c r="E34" s="748">
        <f t="shared" si="4"/>
        <v>0</v>
      </c>
      <c r="F34" s="748"/>
      <c r="G34" s="748"/>
      <c r="H34" s="748"/>
      <c r="I34" s="748"/>
      <c r="J34" s="748"/>
      <c r="K34" s="748">
        <f t="shared" si="6"/>
        <v>314016.3</v>
      </c>
      <c r="L34" s="748"/>
      <c r="M34" s="748"/>
      <c r="N34" s="748">
        <v>314016.3</v>
      </c>
      <c r="O34" s="748"/>
      <c r="P34" s="748"/>
      <c r="Q34" s="748"/>
      <c r="R34" s="748"/>
      <c r="S34" s="748"/>
      <c r="T34" s="748"/>
      <c r="U34" s="748"/>
      <c r="V34" s="748"/>
      <c r="W34" s="748"/>
      <c r="X34" s="748"/>
      <c r="Y34" s="748"/>
      <c r="Z34" s="781"/>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c r="CZ34" s="617"/>
      <c r="DA34" s="617"/>
      <c r="DB34" s="617"/>
      <c r="DC34" s="617"/>
      <c r="DD34" s="617"/>
      <c r="DE34" s="617"/>
      <c r="DF34" s="617"/>
      <c r="DG34" s="617"/>
      <c r="DH34" s="617"/>
      <c r="DI34" s="617"/>
      <c r="DJ34" s="617"/>
      <c r="DK34" s="617"/>
      <c r="DL34" s="617"/>
      <c r="DM34" s="617"/>
      <c r="DN34" s="617"/>
      <c r="DO34" s="617"/>
      <c r="DP34" s="617"/>
      <c r="DQ34" s="617"/>
      <c r="DR34" s="617"/>
      <c r="DS34" s="617"/>
      <c r="DT34" s="617"/>
      <c r="DU34" s="617"/>
      <c r="DV34" s="617"/>
      <c r="DW34" s="617"/>
      <c r="DX34" s="617"/>
      <c r="DY34" s="617"/>
      <c r="DZ34" s="617"/>
      <c r="EA34" s="617"/>
      <c r="EB34" s="617"/>
      <c r="EC34" s="617"/>
      <c r="ED34" s="617"/>
      <c r="EE34" s="617"/>
      <c r="EF34" s="617"/>
      <c r="EG34" s="617"/>
      <c r="EH34" s="617"/>
      <c r="EI34" s="617"/>
      <c r="EJ34" s="617"/>
      <c r="EK34" s="617"/>
      <c r="EL34" s="617"/>
      <c r="EM34" s="617"/>
      <c r="EN34" s="617"/>
      <c r="EO34" s="617"/>
      <c r="EP34" s="617"/>
      <c r="EQ34" s="617"/>
      <c r="ER34" s="617"/>
      <c r="ES34" s="617"/>
      <c r="ET34" s="617"/>
      <c r="EU34" s="617"/>
      <c r="EV34" s="617"/>
      <c r="EW34" s="617"/>
      <c r="EX34" s="617"/>
      <c r="EY34" s="617"/>
      <c r="EZ34" s="617"/>
      <c r="FA34" s="617"/>
      <c r="FB34" s="617"/>
      <c r="FC34" s="617"/>
      <c r="FD34" s="617"/>
      <c r="FE34" s="617"/>
      <c r="FF34" s="617"/>
      <c r="FG34" s="617"/>
      <c r="FH34" s="617"/>
      <c r="FI34" s="617"/>
      <c r="FJ34" s="617"/>
      <c r="FK34" s="617"/>
      <c r="FL34" s="617"/>
      <c r="FM34" s="617"/>
      <c r="FN34" s="617"/>
      <c r="FO34" s="617"/>
      <c r="FP34" s="617"/>
      <c r="FQ34" s="617"/>
      <c r="FR34" s="617"/>
      <c r="FS34" s="617"/>
      <c r="FT34" s="617"/>
      <c r="FU34" s="617"/>
      <c r="FV34" s="617"/>
      <c r="FW34" s="617"/>
      <c r="FX34" s="617"/>
      <c r="FY34" s="617"/>
      <c r="FZ34" s="617"/>
      <c r="GA34" s="617"/>
      <c r="GB34" s="617"/>
      <c r="GC34" s="617"/>
      <c r="GD34" s="617"/>
      <c r="GE34" s="617"/>
      <c r="GF34" s="617"/>
      <c r="GG34" s="617"/>
      <c r="GH34" s="617"/>
      <c r="GI34" s="617"/>
      <c r="GJ34" s="617"/>
      <c r="GK34" s="617"/>
      <c r="GL34" s="617"/>
      <c r="GM34" s="617"/>
      <c r="GN34" s="617"/>
      <c r="GO34" s="617"/>
      <c r="GP34" s="617"/>
      <c r="GQ34" s="617"/>
      <c r="GR34" s="617"/>
      <c r="GS34" s="617"/>
      <c r="GT34" s="617"/>
      <c r="GU34" s="617"/>
      <c r="GV34" s="617"/>
      <c r="GW34" s="617"/>
      <c r="GX34" s="617"/>
      <c r="GY34" s="617"/>
      <c r="GZ34" s="617"/>
      <c r="HA34" s="617"/>
      <c r="HB34" s="617"/>
      <c r="HC34" s="617"/>
      <c r="HD34" s="617"/>
      <c r="HE34" s="617"/>
      <c r="HF34" s="617"/>
      <c r="HG34" s="617"/>
      <c r="HH34" s="617"/>
      <c r="HI34" s="617"/>
      <c r="HJ34" s="617"/>
      <c r="HK34" s="617"/>
      <c r="HL34" s="617"/>
      <c r="HM34" s="617"/>
      <c r="HN34" s="617"/>
      <c r="HO34" s="617"/>
      <c r="HP34" s="617"/>
      <c r="HQ34" s="617"/>
      <c r="HR34" s="617"/>
      <c r="HS34" s="617"/>
      <c r="HT34" s="617"/>
      <c r="HU34" s="617"/>
      <c r="HV34" s="617"/>
      <c r="HW34" s="617"/>
      <c r="HX34" s="617"/>
      <c r="HY34" s="617"/>
      <c r="HZ34" s="617"/>
      <c r="IA34" s="617"/>
      <c r="IB34" s="617"/>
      <c r="IC34" s="617"/>
      <c r="ID34" s="617"/>
      <c r="IE34" s="617"/>
      <c r="IF34" s="617"/>
      <c r="IG34" s="617"/>
      <c r="IH34" s="617"/>
      <c r="II34" s="617"/>
      <c r="IJ34" s="617"/>
      <c r="IK34" s="617"/>
      <c r="IL34" s="617"/>
      <c r="IM34" s="617"/>
      <c r="IN34" s="617"/>
      <c r="IO34" s="617"/>
      <c r="IP34" s="617"/>
      <c r="IQ34" s="617"/>
      <c r="IR34" s="617"/>
      <c r="IS34" s="617"/>
      <c r="IT34" s="617"/>
      <c r="IU34" s="617"/>
      <c r="IV34" s="617"/>
    </row>
    <row r="35" s="640" customFormat="1" ht="23.1" customHeight="1" spans="1:256">
      <c r="A35" s="431" t="s">
        <v>298</v>
      </c>
      <c r="B35" s="747" t="s">
        <v>109</v>
      </c>
      <c r="C35" s="698" t="s">
        <v>177</v>
      </c>
      <c r="D35" s="748">
        <f t="shared" si="1"/>
        <v>4525392.96</v>
      </c>
      <c r="E35" s="748">
        <f t="shared" si="4"/>
        <v>4411920</v>
      </c>
      <c r="F35" s="748">
        <f t="shared" ref="F35:J35" si="19">F36</f>
        <v>2701824</v>
      </c>
      <c r="G35" s="748">
        <f t="shared" si="19"/>
        <v>1485060</v>
      </c>
      <c r="H35" s="748">
        <f t="shared" si="19"/>
        <v>0</v>
      </c>
      <c r="I35" s="748">
        <f t="shared" si="19"/>
        <v>225036</v>
      </c>
      <c r="J35" s="748">
        <f t="shared" si="19"/>
        <v>0</v>
      </c>
      <c r="K35" s="748">
        <f t="shared" si="6"/>
        <v>0</v>
      </c>
      <c r="L35" s="748">
        <f t="shared" ref="L35:Y35" si="20">L36</f>
        <v>0</v>
      </c>
      <c r="M35" s="748">
        <f t="shared" si="20"/>
        <v>0</v>
      </c>
      <c r="N35" s="748">
        <f t="shared" si="20"/>
        <v>0</v>
      </c>
      <c r="O35" s="748">
        <f t="shared" si="20"/>
        <v>0</v>
      </c>
      <c r="P35" s="748">
        <f t="shared" si="20"/>
        <v>0</v>
      </c>
      <c r="Q35" s="748">
        <f t="shared" si="20"/>
        <v>0</v>
      </c>
      <c r="R35" s="748">
        <f t="shared" si="20"/>
        <v>0</v>
      </c>
      <c r="S35" s="748">
        <f t="shared" si="20"/>
        <v>0</v>
      </c>
      <c r="T35" s="748">
        <f t="shared" si="20"/>
        <v>113472.96</v>
      </c>
      <c r="U35" s="748">
        <f t="shared" si="20"/>
        <v>5400</v>
      </c>
      <c r="V35" s="748">
        <f t="shared" si="20"/>
        <v>0</v>
      </c>
      <c r="W35" s="748">
        <f t="shared" si="20"/>
        <v>40527.36</v>
      </c>
      <c r="X35" s="748">
        <f t="shared" si="20"/>
        <v>67545.6</v>
      </c>
      <c r="Y35" s="748">
        <f t="shared" si="20"/>
        <v>0</v>
      </c>
      <c r="Z35" s="781"/>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7"/>
      <c r="DB35" s="617"/>
      <c r="DC35" s="617"/>
      <c r="DD35" s="617"/>
      <c r="DE35" s="617"/>
      <c r="DF35" s="617"/>
      <c r="DG35" s="617"/>
      <c r="DH35" s="617"/>
      <c r="DI35" s="617"/>
      <c r="DJ35" s="617"/>
      <c r="DK35" s="617"/>
      <c r="DL35" s="617"/>
      <c r="DM35" s="617"/>
      <c r="DN35" s="617"/>
      <c r="DO35" s="617"/>
      <c r="DP35" s="617"/>
      <c r="DQ35" s="617"/>
      <c r="DR35" s="617"/>
      <c r="DS35" s="617"/>
      <c r="DT35" s="617"/>
      <c r="DU35" s="617"/>
      <c r="DV35" s="617"/>
      <c r="DW35" s="617"/>
      <c r="DX35" s="617"/>
      <c r="DY35" s="617"/>
      <c r="DZ35" s="617"/>
      <c r="EA35" s="617"/>
      <c r="EB35" s="617"/>
      <c r="EC35" s="617"/>
      <c r="ED35" s="617"/>
      <c r="EE35" s="617"/>
      <c r="EF35" s="617"/>
      <c r="EG35" s="617"/>
      <c r="EH35" s="617"/>
      <c r="EI35" s="617"/>
      <c r="EJ35" s="617"/>
      <c r="EK35" s="617"/>
      <c r="EL35" s="617"/>
      <c r="EM35" s="617"/>
      <c r="EN35" s="617"/>
      <c r="EO35" s="617"/>
      <c r="EP35" s="617"/>
      <c r="EQ35" s="617"/>
      <c r="ER35" s="617"/>
      <c r="ES35" s="617"/>
      <c r="ET35" s="617"/>
      <c r="EU35" s="617"/>
      <c r="EV35" s="617"/>
      <c r="EW35" s="617"/>
      <c r="EX35" s="617"/>
      <c r="EY35" s="617"/>
      <c r="EZ35" s="617"/>
      <c r="FA35" s="617"/>
      <c r="FB35" s="617"/>
      <c r="FC35" s="617"/>
      <c r="FD35" s="617"/>
      <c r="FE35" s="617"/>
      <c r="FF35" s="617"/>
      <c r="FG35" s="617"/>
      <c r="FH35" s="617"/>
      <c r="FI35" s="617"/>
      <c r="FJ35" s="617"/>
      <c r="FK35" s="617"/>
      <c r="FL35" s="617"/>
      <c r="FM35" s="617"/>
      <c r="FN35" s="617"/>
      <c r="FO35" s="617"/>
      <c r="FP35" s="617"/>
      <c r="FQ35" s="617"/>
      <c r="FR35" s="617"/>
      <c r="FS35" s="617"/>
      <c r="FT35" s="617"/>
      <c r="FU35" s="617"/>
      <c r="FV35" s="617"/>
      <c r="FW35" s="617"/>
      <c r="FX35" s="617"/>
      <c r="FY35" s="617"/>
      <c r="FZ35" s="617"/>
      <c r="GA35" s="617"/>
      <c r="GB35" s="617"/>
      <c r="GC35" s="617"/>
      <c r="GD35" s="617"/>
      <c r="GE35" s="617"/>
      <c r="GF35" s="617"/>
      <c r="GG35" s="617"/>
      <c r="GH35" s="617"/>
      <c r="GI35" s="617"/>
      <c r="GJ35" s="617"/>
      <c r="GK35" s="617"/>
      <c r="GL35" s="617"/>
      <c r="GM35" s="617"/>
      <c r="GN35" s="617"/>
      <c r="GO35" s="617"/>
      <c r="GP35" s="617"/>
      <c r="GQ35" s="617"/>
      <c r="GR35" s="617"/>
      <c r="GS35" s="617"/>
      <c r="GT35" s="617"/>
      <c r="GU35" s="617"/>
      <c r="GV35" s="617"/>
      <c r="GW35" s="617"/>
      <c r="GX35" s="617"/>
      <c r="GY35" s="617"/>
      <c r="GZ35" s="617"/>
      <c r="HA35" s="617"/>
      <c r="HB35" s="617"/>
      <c r="HC35" s="617"/>
      <c r="HD35" s="617"/>
      <c r="HE35" s="617"/>
      <c r="HF35" s="617"/>
      <c r="HG35" s="617"/>
      <c r="HH35" s="617"/>
      <c r="HI35" s="617"/>
      <c r="HJ35" s="617"/>
      <c r="HK35" s="617"/>
      <c r="HL35" s="617"/>
      <c r="HM35" s="617"/>
      <c r="HN35" s="617"/>
      <c r="HO35" s="617"/>
      <c r="HP35" s="617"/>
      <c r="HQ35" s="617"/>
      <c r="HR35" s="617"/>
      <c r="HS35" s="617"/>
      <c r="HT35" s="617"/>
      <c r="HU35" s="617"/>
      <c r="HV35" s="617"/>
      <c r="HW35" s="617"/>
      <c r="HX35" s="617"/>
      <c r="HY35" s="617"/>
      <c r="HZ35" s="617"/>
      <c r="IA35" s="617"/>
      <c r="IB35" s="617"/>
      <c r="IC35" s="617"/>
      <c r="ID35" s="617"/>
      <c r="IE35" s="617"/>
      <c r="IF35" s="617"/>
      <c r="IG35" s="617"/>
      <c r="IH35" s="617"/>
      <c r="II35" s="617"/>
      <c r="IJ35" s="617"/>
      <c r="IK35" s="617"/>
      <c r="IL35" s="617"/>
      <c r="IM35" s="617"/>
      <c r="IN35" s="617"/>
      <c r="IO35" s="617"/>
      <c r="IP35" s="617"/>
      <c r="IQ35" s="617"/>
      <c r="IR35" s="617"/>
      <c r="IS35" s="617"/>
      <c r="IT35" s="617"/>
      <c r="IU35" s="617"/>
      <c r="IV35" s="617"/>
    </row>
    <row r="36" s="640" customFormat="1" ht="23.1" customHeight="1" spans="1:256">
      <c r="A36" s="422" t="s">
        <v>307</v>
      </c>
      <c r="B36" s="747" t="s">
        <v>109</v>
      </c>
      <c r="C36" s="698" t="s">
        <v>179</v>
      </c>
      <c r="D36" s="748">
        <f t="shared" si="1"/>
        <v>4525392.96</v>
      </c>
      <c r="E36" s="748">
        <f t="shared" si="4"/>
        <v>4411920</v>
      </c>
      <c r="F36" s="748">
        <f t="shared" ref="F36:J36" si="21">F37</f>
        <v>2701824</v>
      </c>
      <c r="G36" s="748">
        <f t="shared" si="21"/>
        <v>1485060</v>
      </c>
      <c r="H36" s="748">
        <f t="shared" si="21"/>
        <v>0</v>
      </c>
      <c r="I36" s="748">
        <f t="shared" si="21"/>
        <v>225036</v>
      </c>
      <c r="J36" s="748">
        <f t="shared" si="21"/>
        <v>0</v>
      </c>
      <c r="K36" s="748">
        <f t="shared" si="6"/>
        <v>0</v>
      </c>
      <c r="L36" s="748">
        <f t="shared" ref="L36:Y36" si="22">L37</f>
        <v>0</v>
      </c>
      <c r="M36" s="748">
        <f t="shared" si="22"/>
        <v>0</v>
      </c>
      <c r="N36" s="748">
        <f t="shared" si="22"/>
        <v>0</v>
      </c>
      <c r="O36" s="748">
        <f t="shared" si="22"/>
        <v>0</v>
      </c>
      <c r="P36" s="748">
        <f t="shared" si="22"/>
        <v>0</v>
      </c>
      <c r="Q36" s="748">
        <f t="shared" si="22"/>
        <v>0</v>
      </c>
      <c r="R36" s="748">
        <f t="shared" si="22"/>
        <v>0</v>
      </c>
      <c r="S36" s="748">
        <f t="shared" si="22"/>
        <v>0</v>
      </c>
      <c r="T36" s="748">
        <f t="shared" si="22"/>
        <v>113472.96</v>
      </c>
      <c r="U36" s="748">
        <f t="shared" si="22"/>
        <v>5400</v>
      </c>
      <c r="V36" s="748">
        <f t="shared" si="22"/>
        <v>0</v>
      </c>
      <c r="W36" s="748">
        <f t="shared" si="22"/>
        <v>40527.36</v>
      </c>
      <c r="X36" s="748">
        <f t="shared" si="22"/>
        <v>67545.6</v>
      </c>
      <c r="Y36" s="748">
        <f t="shared" si="22"/>
        <v>0</v>
      </c>
      <c r="Z36" s="781"/>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7"/>
      <c r="DB36" s="617"/>
      <c r="DC36" s="617"/>
      <c r="DD36" s="617"/>
      <c r="DE36" s="617"/>
      <c r="DF36" s="617"/>
      <c r="DG36" s="617"/>
      <c r="DH36" s="617"/>
      <c r="DI36" s="617"/>
      <c r="DJ36" s="617"/>
      <c r="DK36" s="617"/>
      <c r="DL36" s="617"/>
      <c r="DM36" s="617"/>
      <c r="DN36" s="617"/>
      <c r="DO36" s="617"/>
      <c r="DP36" s="617"/>
      <c r="DQ36" s="617"/>
      <c r="DR36" s="617"/>
      <c r="DS36" s="617"/>
      <c r="DT36" s="617"/>
      <c r="DU36" s="617"/>
      <c r="DV36" s="617"/>
      <c r="DW36" s="617"/>
      <c r="DX36" s="617"/>
      <c r="DY36" s="617"/>
      <c r="DZ36" s="617"/>
      <c r="EA36" s="617"/>
      <c r="EB36" s="617"/>
      <c r="EC36" s="617"/>
      <c r="ED36" s="617"/>
      <c r="EE36" s="617"/>
      <c r="EF36" s="617"/>
      <c r="EG36" s="617"/>
      <c r="EH36" s="617"/>
      <c r="EI36" s="617"/>
      <c r="EJ36" s="617"/>
      <c r="EK36" s="617"/>
      <c r="EL36" s="617"/>
      <c r="EM36" s="617"/>
      <c r="EN36" s="617"/>
      <c r="EO36" s="617"/>
      <c r="EP36" s="617"/>
      <c r="EQ36" s="617"/>
      <c r="ER36" s="617"/>
      <c r="ES36" s="617"/>
      <c r="ET36" s="617"/>
      <c r="EU36" s="617"/>
      <c r="EV36" s="617"/>
      <c r="EW36" s="617"/>
      <c r="EX36" s="617"/>
      <c r="EY36" s="617"/>
      <c r="EZ36" s="617"/>
      <c r="FA36" s="617"/>
      <c r="FB36" s="617"/>
      <c r="FC36" s="617"/>
      <c r="FD36" s="617"/>
      <c r="FE36" s="617"/>
      <c r="FF36" s="617"/>
      <c r="FG36" s="617"/>
      <c r="FH36" s="617"/>
      <c r="FI36" s="617"/>
      <c r="FJ36" s="617"/>
      <c r="FK36" s="617"/>
      <c r="FL36" s="617"/>
      <c r="FM36" s="617"/>
      <c r="FN36" s="617"/>
      <c r="FO36" s="617"/>
      <c r="FP36" s="617"/>
      <c r="FQ36" s="617"/>
      <c r="FR36" s="617"/>
      <c r="FS36" s="617"/>
      <c r="FT36" s="617"/>
      <c r="FU36" s="617"/>
      <c r="FV36" s="617"/>
      <c r="FW36" s="617"/>
      <c r="FX36" s="617"/>
      <c r="FY36" s="617"/>
      <c r="FZ36" s="617"/>
      <c r="GA36" s="617"/>
      <c r="GB36" s="617"/>
      <c r="GC36" s="617"/>
      <c r="GD36" s="617"/>
      <c r="GE36" s="617"/>
      <c r="GF36" s="617"/>
      <c r="GG36" s="617"/>
      <c r="GH36" s="617"/>
      <c r="GI36" s="617"/>
      <c r="GJ36" s="617"/>
      <c r="GK36" s="617"/>
      <c r="GL36" s="617"/>
      <c r="GM36" s="617"/>
      <c r="GN36" s="617"/>
      <c r="GO36" s="617"/>
      <c r="GP36" s="617"/>
      <c r="GQ36" s="617"/>
      <c r="GR36" s="617"/>
      <c r="GS36" s="617"/>
      <c r="GT36" s="617"/>
      <c r="GU36" s="617"/>
      <c r="GV36" s="617"/>
      <c r="GW36" s="617"/>
      <c r="GX36" s="617"/>
      <c r="GY36" s="617"/>
      <c r="GZ36" s="617"/>
      <c r="HA36" s="617"/>
      <c r="HB36" s="617"/>
      <c r="HC36" s="617"/>
      <c r="HD36" s="617"/>
      <c r="HE36" s="617"/>
      <c r="HF36" s="617"/>
      <c r="HG36" s="617"/>
      <c r="HH36" s="617"/>
      <c r="HI36" s="617"/>
      <c r="HJ36" s="617"/>
      <c r="HK36" s="617"/>
      <c r="HL36" s="617"/>
      <c r="HM36" s="617"/>
      <c r="HN36" s="617"/>
      <c r="HO36" s="617"/>
      <c r="HP36" s="617"/>
      <c r="HQ36" s="617"/>
      <c r="HR36" s="617"/>
      <c r="HS36" s="617"/>
      <c r="HT36" s="617"/>
      <c r="HU36" s="617"/>
      <c r="HV36" s="617"/>
      <c r="HW36" s="617"/>
      <c r="HX36" s="617"/>
      <c r="HY36" s="617"/>
      <c r="HZ36" s="617"/>
      <c r="IA36" s="617"/>
      <c r="IB36" s="617"/>
      <c r="IC36" s="617"/>
      <c r="ID36" s="617"/>
      <c r="IE36" s="617"/>
      <c r="IF36" s="617"/>
      <c r="IG36" s="617"/>
      <c r="IH36" s="617"/>
      <c r="II36" s="617"/>
      <c r="IJ36" s="617"/>
      <c r="IK36" s="617"/>
      <c r="IL36" s="617"/>
      <c r="IM36" s="617"/>
      <c r="IN36" s="617"/>
      <c r="IO36" s="617"/>
      <c r="IP36" s="617"/>
      <c r="IQ36" s="617"/>
      <c r="IR36" s="617"/>
      <c r="IS36" s="617"/>
      <c r="IT36" s="617"/>
      <c r="IU36" s="617"/>
      <c r="IV36" s="617"/>
    </row>
    <row r="37" s="640" customFormat="1" ht="23.1" customHeight="1" spans="1:256">
      <c r="A37" s="422" t="s">
        <v>148</v>
      </c>
      <c r="B37" s="747" t="s">
        <v>109</v>
      </c>
      <c r="C37" s="729" t="s">
        <v>181</v>
      </c>
      <c r="D37" s="748">
        <f t="shared" si="1"/>
        <v>4525392.96</v>
      </c>
      <c r="E37" s="748">
        <f t="shared" si="4"/>
        <v>4411920</v>
      </c>
      <c r="F37" s="748">
        <v>2701824</v>
      </c>
      <c r="G37" s="748">
        <v>1485060</v>
      </c>
      <c r="H37" s="748">
        <v>0</v>
      </c>
      <c r="I37" s="748">
        <f>225152-116</f>
        <v>225036</v>
      </c>
      <c r="J37" s="748">
        <v>0</v>
      </c>
      <c r="K37" s="748">
        <f t="shared" si="6"/>
        <v>0</v>
      </c>
      <c r="L37" s="762"/>
      <c r="M37" s="762"/>
      <c r="N37" s="762"/>
      <c r="O37" s="748">
        <v>0</v>
      </c>
      <c r="P37" s="762"/>
      <c r="Q37" s="762"/>
      <c r="R37" s="748">
        <v>0</v>
      </c>
      <c r="S37" s="771"/>
      <c r="T37" s="748">
        <v>113472.96</v>
      </c>
      <c r="U37" s="748">
        <v>5400</v>
      </c>
      <c r="V37" s="772">
        <v>0</v>
      </c>
      <c r="W37" s="773">
        <v>40527.36</v>
      </c>
      <c r="X37" s="773">
        <v>67545.6</v>
      </c>
      <c r="Y37" s="772">
        <v>0</v>
      </c>
      <c r="Z37" s="781"/>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c r="CZ37" s="617"/>
      <c r="DA37" s="617"/>
      <c r="DB37" s="617"/>
      <c r="DC37" s="617"/>
      <c r="DD37" s="617"/>
      <c r="DE37" s="617"/>
      <c r="DF37" s="617"/>
      <c r="DG37" s="617"/>
      <c r="DH37" s="617"/>
      <c r="DI37" s="617"/>
      <c r="DJ37" s="617"/>
      <c r="DK37" s="617"/>
      <c r="DL37" s="617"/>
      <c r="DM37" s="617"/>
      <c r="DN37" s="617"/>
      <c r="DO37" s="617"/>
      <c r="DP37" s="617"/>
      <c r="DQ37" s="617"/>
      <c r="DR37" s="617"/>
      <c r="DS37" s="617"/>
      <c r="DT37" s="617"/>
      <c r="DU37" s="617"/>
      <c r="DV37" s="617"/>
      <c r="DW37" s="617"/>
      <c r="DX37" s="617"/>
      <c r="DY37" s="617"/>
      <c r="DZ37" s="617"/>
      <c r="EA37" s="617"/>
      <c r="EB37" s="617"/>
      <c r="EC37" s="617"/>
      <c r="ED37" s="617"/>
      <c r="EE37" s="617"/>
      <c r="EF37" s="617"/>
      <c r="EG37" s="617"/>
      <c r="EH37" s="617"/>
      <c r="EI37" s="617"/>
      <c r="EJ37" s="617"/>
      <c r="EK37" s="617"/>
      <c r="EL37" s="617"/>
      <c r="EM37" s="617"/>
      <c r="EN37" s="617"/>
      <c r="EO37" s="617"/>
      <c r="EP37" s="617"/>
      <c r="EQ37" s="617"/>
      <c r="ER37" s="617"/>
      <c r="ES37" s="617"/>
      <c r="ET37" s="617"/>
      <c r="EU37" s="617"/>
      <c r="EV37" s="617"/>
      <c r="EW37" s="617"/>
      <c r="EX37" s="617"/>
      <c r="EY37" s="617"/>
      <c r="EZ37" s="617"/>
      <c r="FA37" s="617"/>
      <c r="FB37" s="617"/>
      <c r="FC37" s="617"/>
      <c r="FD37" s="617"/>
      <c r="FE37" s="617"/>
      <c r="FF37" s="617"/>
      <c r="FG37" s="617"/>
      <c r="FH37" s="617"/>
      <c r="FI37" s="617"/>
      <c r="FJ37" s="617"/>
      <c r="FK37" s="617"/>
      <c r="FL37" s="617"/>
      <c r="FM37" s="617"/>
      <c r="FN37" s="617"/>
      <c r="FO37" s="617"/>
      <c r="FP37" s="617"/>
      <c r="FQ37" s="617"/>
      <c r="FR37" s="617"/>
      <c r="FS37" s="617"/>
      <c r="FT37" s="617"/>
      <c r="FU37" s="617"/>
      <c r="FV37" s="617"/>
      <c r="FW37" s="617"/>
      <c r="FX37" s="617"/>
      <c r="FY37" s="617"/>
      <c r="FZ37" s="617"/>
      <c r="GA37" s="617"/>
      <c r="GB37" s="617"/>
      <c r="GC37" s="617"/>
      <c r="GD37" s="617"/>
      <c r="GE37" s="617"/>
      <c r="GF37" s="617"/>
      <c r="GG37" s="617"/>
      <c r="GH37" s="617"/>
      <c r="GI37" s="617"/>
      <c r="GJ37" s="617"/>
      <c r="GK37" s="617"/>
      <c r="GL37" s="617"/>
      <c r="GM37" s="617"/>
      <c r="GN37" s="617"/>
      <c r="GO37" s="617"/>
      <c r="GP37" s="617"/>
      <c r="GQ37" s="617"/>
      <c r="GR37" s="617"/>
      <c r="GS37" s="617"/>
      <c r="GT37" s="617"/>
      <c r="GU37" s="617"/>
      <c r="GV37" s="617"/>
      <c r="GW37" s="617"/>
      <c r="GX37" s="617"/>
      <c r="GY37" s="617"/>
      <c r="GZ37" s="617"/>
      <c r="HA37" s="617"/>
      <c r="HB37" s="617"/>
      <c r="HC37" s="617"/>
      <c r="HD37" s="617"/>
      <c r="HE37" s="617"/>
      <c r="HF37" s="617"/>
      <c r="HG37" s="617"/>
      <c r="HH37" s="617"/>
      <c r="HI37" s="617"/>
      <c r="HJ37" s="617"/>
      <c r="HK37" s="617"/>
      <c r="HL37" s="617"/>
      <c r="HM37" s="617"/>
      <c r="HN37" s="617"/>
      <c r="HO37" s="617"/>
      <c r="HP37" s="617"/>
      <c r="HQ37" s="617"/>
      <c r="HR37" s="617"/>
      <c r="HS37" s="617"/>
      <c r="HT37" s="617"/>
      <c r="HU37" s="617"/>
      <c r="HV37" s="617"/>
      <c r="HW37" s="617"/>
      <c r="HX37" s="617"/>
      <c r="HY37" s="617"/>
      <c r="HZ37" s="617"/>
      <c r="IA37" s="617"/>
      <c r="IB37" s="617"/>
      <c r="IC37" s="617"/>
      <c r="ID37" s="617"/>
      <c r="IE37" s="617"/>
      <c r="IF37" s="617"/>
      <c r="IG37" s="617"/>
      <c r="IH37" s="617"/>
      <c r="II37" s="617"/>
      <c r="IJ37" s="617"/>
      <c r="IK37" s="617"/>
      <c r="IL37" s="617"/>
      <c r="IM37" s="617"/>
      <c r="IN37" s="617"/>
      <c r="IO37" s="617"/>
      <c r="IP37" s="617"/>
      <c r="IQ37" s="617"/>
      <c r="IR37" s="617"/>
      <c r="IS37" s="617"/>
      <c r="IT37" s="617"/>
      <c r="IU37" s="617"/>
      <c r="IV37" s="617"/>
    </row>
    <row r="38" s="640" customFormat="1" ht="23.1" customHeight="1" spans="1:256">
      <c r="A38" s="431" t="s">
        <v>308</v>
      </c>
      <c r="B38" s="747" t="s">
        <v>109</v>
      </c>
      <c r="C38" s="426" t="s">
        <v>188</v>
      </c>
      <c r="D38" s="748">
        <f t="shared" si="1"/>
        <v>502426.08</v>
      </c>
      <c r="E38" s="748">
        <f t="shared" si="4"/>
        <v>0</v>
      </c>
      <c r="F38" s="748">
        <f t="shared" ref="F38:J38" si="23">F39</f>
        <v>0</v>
      </c>
      <c r="G38" s="748">
        <f t="shared" si="23"/>
        <v>0</v>
      </c>
      <c r="H38" s="748">
        <f t="shared" si="23"/>
        <v>0</v>
      </c>
      <c r="I38" s="748">
        <f t="shared" si="23"/>
        <v>0</v>
      </c>
      <c r="J38" s="748">
        <f t="shared" si="23"/>
        <v>0</v>
      </c>
      <c r="K38" s="748">
        <f t="shared" si="6"/>
        <v>0</v>
      </c>
      <c r="L38" s="748">
        <f t="shared" ref="L38:S38" si="24">L39</f>
        <v>0</v>
      </c>
      <c r="M38" s="748">
        <f t="shared" si="24"/>
        <v>0</v>
      </c>
      <c r="N38" s="748">
        <f t="shared" si="24"/>
        <v>0</v>
      </c>
      <c r="O38" s="748">
        <f t="shared" si="24"/>
        <v>0</v>
      </c>
      <c r="P38" s="748">
        <f t="shared" si="24"/>
        <v>0</v>
      </c>
      <c r="Q38" s="748">
        <f t="shared" si="24"/>
        <v>0</v>
      </c>
      <c r="R38" s="748">
        <f t="shared" si="24"/>
        <v>0</v>
      </c>
      <c r="S38" s="748">
        <f t="shared" si="24"/>
        <v>502426.08</v>
      </c>
      <c r="T38" s="748"/>
      <c r="U38" s="748"/>
      <c r="V38" s="772"/>
      <c r="W38" s="773"/>
      <c r="X38" s="773"/>
      <c r="Y38" s="772"/>
      <c r="Z38" s="781"/>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c r="DN38" s="617"/>
      <c r="DO38" s="617"/>
      <c r="DP38" s="617"/>
      <c r="DQ38" s="617"/>
      <c r="DR38" s="617"/>
      <c r="DS38" s="617"/>
      <c r="DT38" s="617"/>
      <c r="DU38" s="617"/>
      <c r="DV38" s="617"/>
      <c r="DW38" s="617"/>
      <c r="DX38" s="617"/>
      <c r="DY38" s="617"/>
      <c r="DZ38" s="617"/>
      <c r="EA38" s="617"/>
      <c r="EB38" s="617"/>
      <c r="EC38" s="617"/>
      <c r="ED38" s="617"/>
      <c r="EE38" s="617"/>
      <c r="EF38" s="617"/>
      <c r="EG38" s="617"/>
      <c r="EH38" s="617"/>
      <c r="EI38" s="617"/>
      <c r="EJ38" s="617"/>
      <c r="EK38" s="617"/>
      <c r="EL38" s="617"/>
      <c r="EM38" s="617"/>
      <c r="EN38" s="617"/>
      <c r="EO38" s="617"/>
      <c r="EP38" s="617"/>
      <c r="EQ38" s="617"/>
      <c r="ER38" s="617"/>
      <c r="ES38" s="617"/>
      <c r="ET38" s="617"/>
      <c r="EU38" s="617"/>
      <c r="EV38" s="617"/>
      <c r="EW38" s="617"/>
      <c r="EX38" s="617"/>
      <c r="EY38" s="617"/>
      <c r="EZ38" s="617"/>
      <c r="FA38" s="617"/>
      <c r="FB38" s="617"/>
      <c r="FC38" s="617"/>
      <c r="FD38" s="617"/>
      <c r="FE38" s="617"/>
      <c r="FF38" s="617"/>
      <c r="FG38" s="617"/>
      <c r="FH38" s="617"/>
      <c r="FI38" s="617"/>
      <c r="FJ38" s="617"/>
      <c r="FK38" s="617"/>
      <c r="FL38" s="617"/>
      <c r="FM38" s="617"/>
      <c r="FN38" s="617"/>
      <c r="FO38" s="617"/>
      <c r="FP38" s="617"/>
      <c r="FQ38" s="617"/>
      <c r="FR38" s="617"/>
      <c r="FS38" s="617"/>
      <c r="FT38" s="617"/>
      <c r="FU38" s="617"/>
      <c r="FV38" s="617"/>
      <c r="FW38" s="617"/>
      <c r="FX38" s="617"/>
      <c r="FY38" s="617"/>
      <c r="FZ38" s="617"/>
      <c r="GA38" s="617"/>
      <c r="GB38" s="617"/>
      <c r="GC38" s="617"/>
      <c r="GD38" s="617"/>
      <c r="GE38" s="617"/>
      <c r="GF38" s="617"/>
      <c r="GG38" s="617"/>
      <c r="GH38" s="617"/>
      <c r="GI38" s="617"/>
      <c r="GJ38" s="617"/>
      <c r="GK38" s="617"/>
      <c r="GL38" s="617"/>
      <c r="GM38" s="617"/>
      <c r="GN38" s="617"/>
      <c r="GO38" s="617"/>
      <c r="GP38" s="617"/>
      <c r="GQ38" s="617"/>
      <c r="GR38" s="617"/>
      <c r="GS38" s="617"/>
      <c r="GT38" s="617"/>
      <c r="GU38" s="617"/>
      <c r="GV38" s="617"/>
      <c r="GW38" s="617"/>
      <c r="GX38" s="617"/>
      <c r="GY38" s="617"/>
      <c r="GZ38" s="617"/>
      <c r="HA38" s="617"/>
      <c r="HB38" s="617"/>
      <c r="HC38" s="617"/>
      <c r="HD38" s="617"/>
      <c r="HE38" s="617"/>
      <c r="HF38" s="617"/>
      <c r="HG38" s="617"/>
      <c r="HH38" s="617"/>
      <c r="HI38" s="617"/>
      <c r="HJ38" s="617"/>
      <c r="HK38" s="617"/>
      <c r="HL38" s="617"/>
      <c r="HM38" s="617"/>
      <c r="HN38" s="617"/>
      <c r="HO38" s="617"/>
      <c r="HP38" s="617"/>
      <c r="HQ38" s="617"/>
      <c r="HR38" s="617"/>
      <c r="HS38" s="617"/>
      <c r="HT38" s="617"/>
      <c r="HU38" s="617"/>
      <c r="HV38" s="617"/>
      <c r="HW38" s="617"/>
      <c r="HX38" s="617"/>
      <c r="HY38" s="617"/>
      <c r="HZ38" s="617"/>
      <c r="IA38" s="617"/>
      <c r="IB38" s="617"/>
      <c r="IC38" s="617"/>
      <c r="ID38" s="617"/>
      <c r="IE38" s="617"/>
      <c r="IF38" s="617"/>
      <c r="IG38" s="617"/>
      <c r="IH38" s="617"/>
      <c r="II38" s="617"/>
      <c r="IJ38" s="617"/>
      <c r="IK38" s="617"/>
      <c r="IL38" s="617"/>
      <c r="IM38" s="617"/>
      <c r="IN38" s="617"/>
      <c r="IO38" s="617"/>
      <c r="IP38" s="617"/>
      <c r="IQ38" s="617"/>
      <c r="IR38" s="617"/>
      <c r="IS38" s="617"/>
      <c r="IT38" s="617"/>
      <c r="IU38" s="617"/>
      <c r="IV38" s="617"/>
    </row>
    <row r="39" s="640" customFormat="1" ht="23.1" customHeight="1" spans="1:256">
      <c r="A39" s="422" t="s">
        <v>309</v>
      </c>
      <c r="B39" s="747" t="s">
        <v>109</v>
      </c>
      <c r="C39" s="426" t="s">
        <v>189</v>
      </c>
      <c r="D39" s="748">
        <f t="shared" si="1"/>
        <v>502426.08</v>
      </c>
      <c r="E39" s="748">
        <f t="shared" si="4"/>
        <v>0</v>
      </c>
      <c r="F39" s="748">
        <f t="shared" ref="F39:J39" si="25">F40</f>
        <v>0</v>
      </c>
      <c r="G39" s="748">
        <f t="shared" si="25"/>
        <v>0</v>
      </c>
      <c r="H39" s="748">
        <f t="shared" si="25"/>
        <v>0</v>
      </c>
      <c r="I39" s="748">
        <f t="shared" si="25"/>
        <v>0</v>
      </c>
      <c r="J39" s="748">
        <f t="shared" si="25"/>
        <v>0</v>
      </c>
      <c r="K39" s="748">
        <f t="shared" si="6"/>
        <v>0</v>
      </c>
      <c r="L39" s="748">
        <f t="shared" ref="L39:S39" si="26">L40</f>
        <v>0</v>
      </c>
      <c r="M39" s="748">
        <f t="shared" si="26"/>
        <v>0</v>
      </c>
      <c r="N39" s="748">
        <f t="shared" si="26"/>
        <v>0</v>
      </c>
      <c r="O39" s="748">
        <f t="shared" si="26"/>
        <v>0</v>
      </c>
      <c r="P39" s="748">
        <f t="shared" si="26"/>
        <v>0</v>
      </c>
      <c r="Q39" s="748">
        <f t="shared" si="26"/>
        <v>0</v>
      </c>
      <c r="R39" s="748">
        <f t="shared" si="26"/>
        <v>0</v>
      </c>
      <c r="S39" s="748">
        <f t="shared" si="26"/>
        <v>502426.08</v>
      </c>
      <c r="T39" s="748"/>
      <c r="U39" s="748"/>
      <c r="V39" s="772"/>
      <c r="W39" s="773"/>
      <c r="X39" s="773"/>
      <c r="Y39" s="772"/>
      <c r="Z39" s="781"/>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c r="CZ39" s="617"/>
      <c r="DA39" s="617"/>
      <c r="DB39" s="617"/>
      <c r="DC39" s="617"/>
      <c r="DD39" s="617"/>
      <c r="DE39" s="617"/>
      <c r="DF39" s="617"/>
      <c r="DG39" s="617"/>
      <c r="DH39" s="617"/>
      <c r="DI39" s="617"/>
      <c r="DJ39" s="617"/>
      <c r="DK39" s="617"/>
      <c r="DL39" s="617"/>
      <c r="DM39" s="617"/>
      <c r="DN39" s="617"/>
      <c r="DO39" s="617"/>
      <c r="DP39" s="617"/>
      <c r="DQ39" s="617"/>
      <c r="DR39" s="617"/>
      <c r="DS39" s="617"/>
      <c r="DT39" s="617"/>
      <c r="DU39" s="617"/>
      <c r="DV39" s="617"/>
      <c r="DW39" s="617"/>
      <c r="DX39" s="617"/>
      <c r="DY39" s="617"/>
      <c r="DZ39" s="617"/>
      <c r="EA39" s="617"/>
      <c r="EB39" s="617"/>
      <c r="EC39" s="617"/>
      <c r="ED39" s="617"/>
      <c r="EE39" s="617"/>
      <c r="EF39" s="617"/>
      <c r="EG39" s="617"/>
      <c r="EH39" s="617"/>
      <c r="EI39" s="617"/>
      <c r="EJ39" s="617"/>
      <c r="EK39" s="617"/>
      <c r="EL39" s="617"/>
      <c r="EM39" s="617"/>
      <c r="EN39" s="617"/>
      <c r="EO39" s="617"/>
      <c r="EP39" s="617"/>
      <c r="EQ39" s="617"/>
      <c r="ER39" s="617"/>
      <c r="ES39" s="617"/>
      <c r="ET39" s="617"/>
      <c r="EU39" s="617"/>
      <c r="EV39" s="617"/>
      <c r="EW39" s="617"/>
      <c r="EX39" s="617"/>
      <c r="EY39" s="617"/>
      <c r="EZ39" s="617"/>
      <c r="FA39" s="617"/>
      <c r="FB39" s="617"/>
      <c r="FC39" s="617"/>
      <c r="FD39" s="617"/>
      <c r="FE39" s="617"/>
      <c r="FF39" s="617"/>
      <c r="FG39" s="617"/>
      <c r="FH39" s="617"/>
      <c r="FI39" s="617"/>
      <c r="FJ39" s="617"/>
      <c r="FK39" s="617"/>
      <c r="FL39" s="617"/>
      <c r="FM39" s="617"/>
      <c r="FN39" s="617"/>
      <c r="FO39" s="617"/>
      <c r="FP39" s="617"/>
      <c r="FQ39" s="617"/>
      <c r="FR39" s="617"/>
      <c r="FS39" s="617"/>
      <c r="FT39" s="617"/>
      <c r="FU39" s="617"/>
      <c r="FV39" s="617"/>
      <c r="FW39" s="617"/>
      <c r="FX39" s="617"/>
      <c r="FY39" s="617"/>
      <c r="FZ39" s="617"/>
      <c r="GA39" s="617"/>
      <c r="GB39" s="617"/>
      <c r="GC39" s="617"/>
      <c r="GD39" s="617"/>
      <c r="GE39" s="617"/>
      <c r="GF39" s="617"/>
      <c r="GG39" s="617"/>
      <c r="GH39" s="617"/>
      <c r="GI39" s="617"/>
      <c r="GJ39" s="617"/>
      <c r="GK39" s="617"/>
      <c r="GL39" s="617"/>
      <c r="GM39" s="617"/>
      <c r="GN39" s="617"/>
      <c r="GO39" s="617"/>
      <c r="GP39" s="617"/>
      <c r="GQ39" s="617"/>
      <c r="GR39" s="617"/>
      <c r="GS39" s="617"/>
      <c r="GT39" s="617"/>
      <c r="GU39" s="617"/>
      <c r="GV39" s="617"/>
      <c r="GW39" s="617"/>
      <c r="GX39" s="617"/>
      <c r="GY39" s="617"/>
      <c r="GZ39" s="617"/>
      <c r="HA39" s="617"/>
      <c r="HB39" s="617"/>
      <c r="HC39" s="617"/>
      <c r="HD39" s="617"/>
      <c r="HE39" s="617"/>
      <c r="HF39" s="617"/>
      <c r="HG39" s="617"/>
      <c r="HH39" s="617"/>
      <c r="HI39" s="617"/>
      <c r="HJ39" s="617"/>
      <c r="HK39" s="617"/>
      <c r="HL39" s="617"/>
      <c r="HM39" s="617"/>
      <c r="HN39" s="617"/>
      <c r="HO39" s="617"/>
      <c r="HP39" s="617"/>
      <c r="HQ39" s="617"/>
      <c r="HR39" s="617"/>
      <c r="HS39" s="617"/>
      <c r="HT39" s="617"/>
      <c r="HU39" s="617"/>
      <c r="HV39" s="617"/>
      <c r="HW39" s="617"/>
      <c r="HX39" s="617"/>
      <c r="HY39" s="617"/>
      <c r="HZ39" s="617"/>
      <c r="IA39" s="617"/>
      <c r="IB39" s="617"/>
      <c r="IC39" s="617"/>
      <c r="ID39" s="617"/>
      <c r="IE39" s="617"/>
      <c r="IF39" s="617"/>
      <c r="IG39" s="617"/>
      <c r="IH39" s="617"/>
      <c r="II39" s="617"/>
      <c r="IJ39" s="617"/>
      <c r="IK39" s="617"/>
      <c r="IL39" s="617"/>
      <c r="IM39" s="617"/>
      <c r="IN39" s="617"/>
      <c r="IO39" s="617"/>
      <c r="IP39" s="617"/>
      <c r="IQ39" s="617"/>
      <c r="IR39" s="617"/>
      <c r="IS39" s="617"/>
      <c r="IT39" s="617"/>
      <c r="IU39" s="617"/>
      <c r="IV39" s="617"/>
    </row>
    <row r="40" s="640" customFormat="1" ht="23.1" customHeight="1" spans="1:256">
      <c r="A40" s="422" t="s">
        <v>310</v>
      </c>
      <c r="B40" s="747" t="s">
        <v>109</v>
      </c>
      <c r="C40" s="426" t="s">
        <v>190</v>
      </c>
      <c r="D40" s="748">
        <f t="shared" si="1"/>
        <v>502426.08</v>
      </c>
      <c r="E40" s="748">
        <f t="shared" si="4"/>
        <v>0</v>
      </c>
      <c r="F40" s="748"/>
      <c r="G40" s="748"/>
      <c r="H40" s="748"/>
      <c r="I40" s="748"/>
      <c r="J40" s="748"/>
      <c r="K40" s="748">
        <f t="shared" si="6"/>
        <v>0</v>
      </c>
      <c r="L40" s="748"/>
      <c r="M40" s="748"/>
      <c r="N40" s="748"/>
      <c r="O40" s="748"/>
      <c r="P40" s="748"/>
      <c r="Q40" s="748"/>
      <c r="R40" s="748"/>
      <c r="S40" s="748">
        <v>502426.08</v>
      </c>
      <c r="T40" s="748"/>
      <c r="U40" s="748"/>
      <c r="V40" s="772"/>
      <c r="W40" s="773"/>
      <c r="X40" s="773"/>
      <c r="Y40" s="772"/>
      <c r="Z40" s="781"/>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c r="CZ40" s="617"/>
      <c r="DA40" s="617"/>
      <c r="DB40" s="617"/>
      <c r="DC40" s="617"/>
      <c r="DD40" s="617"/>
      <c r="DE40" s="617"/>
      <c r="DF40" s="617"/>
      <c r="DG40" s="617"/>
      <c r="DH40" s="617"/>
      <c r="DI40" s="617"/>
      <c r="DJ40" s="617"/>
      <c r="DK40" s="617"/>
      <c r="DL40" s="617"/>
      <c r="DM40" s="617"/>
      <c r="DN40" s="617"/>
      <c r="DO40" s="617"/>
      <c r="DP40" s="617"/>
      <c r="DQ40" s="617"/>
      <c r="DR40" s="617"/>
      <c r="DS40" s="617"/>
      <c r="DT40" s="617"/>
      <c r="DU40" s="617"/>
      <c r="DV40" s="617"/>
      <c r="DW40" s="617"/>
      <c r="DX40" s="617"/>
      <c r="DY40" s="617"/>
      <c r="DZ40" s="617"/>
      <c r="EA40" s="617"/>
      <c r="EB40" s="617"/>
      <c r="EC40" s="617"/>
      <c r="ED40" s="617"/>
      <c r="EE40" s="617"/>
      <c r="EF40" s="617"/>
      <c r="EG40" s="617"/>
      <c r="EH40" s="617"/>
      <c r="EI40" s="617"/>
      <c r="EJ40" s="617"/>
      <c r="EK40" s="617"/>
      <c r="EL40" s="617"/>
      <c r="EM40" s="617"/>
      <c r="EN40" s="617"/>
      <c r="EO40" s="617"/>
      <c r="EP40" s="617"/>
      <c r="EQ40" s="617"/>
      <c r="ER40" s="617"/>
      <c r="ES40" s="617"/>
      <c r="ET40" s="617"/>
      <c r="EU40" s="617"/>
      <c r="EV40" s="617"/>
      <c r="EW40" s="617"/>
      <c r="EX40" s="617"/>
      <c r="EY40" s="617"/>
      <c r="EZ40" s="617"/>
      <c r="FA40" s="617"/>
      <c r="FB40" s="617"/>
      <c r="FC40" s="617"/>
      <c r="FD40" s="617"/>
      <c r="FE40" s="617"/>
      <c r="FF40" s="617"/>
      <c r="FG40" s="617"/>
      <c r="FH40" s="617"/>
      <c r="FI40" s="617"/>
      <c r="FJ40" s="617"/>
      <c r="FK40" s="617"/>
      <c r="FL40" s="617"/>
      <c r="FM40" s="617"/>
      <c r="FN40" s="617"/>
      <c r="FO40" s="617"/>
      <c r="FP40" s="617"/>
      <c r="FQ40" s="617"/>
      <c r="FR40" s="617"/>
      <c r="FS40" s="617"/>
      <c r="FT40" s="617"/>
      <c r="FU40" s="617"/>
      <c r="FV40" s="617"/>
      <c r="FW40" s="617"/>
      <c r="FX40" s="617"/>
      <c r="FY40" s="617"/>
      <c r="FZ40" s="617"/>
      <c r="GA40" s="617"/>
      <c r="GB40" s="617"/>
      <c r="GC40" s="617"/>
      <c r="GD40" s="617"/>
      <c r="GE40" s="617"/>
      <c r="GF40" s="617"/>
      <c r="GG40" s="617"/>
      <c r="GH40" s="617"/>
      <c r="GI40" s="617"/>
      <c r="GJ40" s="617"/>
      <c r="GK40" s="617"/>
      <c r="GL40" s="617"/>
      <c r="GM40" s="617"/>
      <c r="GN40" s="617"/>
      <c r="GO40" s="617"/>
      <c r="GP40" s="617"/>
      <c r="GQ40" s="617"/>
      <c r="GR40" s="617"/>
      <c r="GS40" s="617"/>
      <c r="GT40" s="617"/>
      <c r="GU40" s="617"/>
      <c r="GV40" s="617"/>
      <c r="GW40" s="617"/>
      <c r="GX40" s="617"/>
      <c r="GY40" s="617"/>
      <c r="GZ40" s="617"/>
      <c r="HA40" s="617"/>
      <c r="HB40" s="617"/>
      <c r="HC40" s="617"/>
      <c r="HD40" s="617"/>
      <c r="HE40" s="617"/>
      <c r="HF40" s="617"/>
      <c r="HG40" s="617"/>
      <c r="HH40" s="617"/>
      <c r="HI40" s="617"/>
      <c r="HJ40" s="617"/>
      <c r="HK40" s="617"/>
      <c r="HL40" s="617"/>
      <c r="HM40" s="617"/>
      <c r="HN40" s="617"/>
      <c r="HO40" s="617"/>
      <c r="HP40" s="617"/>
      <c r="HQ40" s="617"/>
      <c r="HR40" s="617"/>
      <c r="HS40" s="617"/>
      <c r="HT40" s="617"/>
      <c r="HU40" s="617"/>
      <c r="HV40" s="617"/>
      <c r="HW40" s="617"/>
      <c r="HX40" s="617"/>
      <c r="HY40" s="617"/>
      <c r="HZ40" s="617"/>
      <c r="IA40" s="617"/>
      <c r="IB40" s="617"/>
      <c r="IC40" s="617"/>
      <c r="ID40" s="617"/>
      <c r="IE40" s="617"/>
      <c r="IF40" s="617"/>
      <c r="IG40" s="617"/>
      <c r="IH40" s="617"/>
      <c r="II40" s="617"/>
      <c r="IJ40" s="617"/>
      <c r="IK40" s="617"/>
      <c r="IL40" s="617"/>
      <c r="IM40" s="617"/>
      <c r="IN40" s="617"/>
      <c r="IO40" s="617"/>
      <c r="IP40" s="617"/>
      <c r="IQ40" s="617"/>
      <c r="IR40" s="617"/>
      <c r="IS40" s="617"/>
      <c r="IT40" s="617"/>
      <c r="IU40" s="617"/>
      <c r="IV40" s="617"/>
    </row>
    <row r="41" s="503" customFormat="1" ht="23.1" customHeight="1" spans="1:256">
      <c r="A41" s="744"/>
      <c r="B41" s="745" t="s">
        <v>111</v>
      </c>
      <c r="C41" s="744" t="s">
        <v>112</v>
      </c>
      <c r="D41" s="746">
        <f t="shared" si="1"/>
        <v>273357.4</v>
      </c>
      <c r="E41" s="746">
        <f t="shared" si="4"/>
        <v>164200</v>
      </c>
      <c r="F41" s="746">
        <f t="shared" ref="F41:J41" si="27">F50</f>
        <v>164200</v>
      </c>
      <c r="G41" s="746">
        <f t="shared" si="27"/>
        <v>0</v>
      </c>
      <c r="H41" s="746">
        <f t="shared" si="27"/>
        <v>0</v>
      </c>
      <c r="I41" s="746">
        <f t="shared" si="27"/>
        <v>0</v>
      </c>
      <c r="J41" s="746">
        <f t="shared" si="27"/>
        <v>0</v>
      </c>
      <c r="K41" s="746">
        <f t="shared" si="6"/>
        <v>107357.4</v>
      </c>
      <c r="L41" s="746">
        <f t="shared" ref="L41:L43" si="28">L42</f>
        <v>73094.4</v>
      </c>
      <c r="M41" s="746">
        <f t="shared" ref="M41:Y41" si="29">M50</f>
        <v>0</v>
      </c>
      <c r="N41" s="746">
        <v>34263</v>
      </c>
      <c r="O41" s="746">
        <f t="shared" si="29"/>
        <v>0</v>
      </c>
      <c r="P41" s="746">
        <f t="shared" si="29"/>
        <v>0</v>
      </c>
      <c r="Q41" s="746">
        <f t="shared" si="29"/>
        <v>0</v>
      </c>
      <c r="R41" s="746">
        <f t="shared" si="29"/>
        <v>0</v>
      </c>
      <c r="S41" s="746">
        <f t="shared" si="29"/>
        <v>0</v>
      </c>
      <c r="T41" s="746">
        <f t="shared" si="29"/>
        <v>1800</v>
      </c>
      <c r="U41" s="746">
        <f t="shared" si="29"/>
        <v>1800</v>
      </c>
      <c r="V41" s="774">
        <f t="shared" si="29"/>
        <v>0</v>
      </c>
      <c r="W41" s="775">
        <f t="shared" si="29"/>
        <v>0</v>
      </c>
      <c r="X41" s="775">
        <f t="shared" si="29"/>
        <v>0</v>
      </c>
      <c r="Y41" s="774">
        <f t="shared" si="29"/>
        <v>0</v>
      </c>
      <c r="Z41" s="780"/>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4"/>
      <c r="DB41" s="724"/>
      <c r="DC41" s="724"/>
      <c r="DD41" s="724"/>
      <c r="DE41" s="724"/>
      <c r="DF41" s="724"/>
      <c r="DG41" s="724"/>
      <c r="DH41" s="724"/>
      <c r="DI41" s="724"/>
      <c r="DJ41" s="724"/>
      <c r="DK41" s="724"/>
      <c r="DL41" s="724"/>
      <c r="DM41" s="724"/>
      <c r="DN41" s="724"/>
      <c r="DO41" s="724"/>
      <c r="DP41" s="724"/>
      <c r="DQ41" s="724"/>
      <c r="DR41" s="724"/>
      <c r="DS41" s="724"/>
      <c r="DT41" s="724"/>
      <c r="DU41" s="724"/>
      <c r="DV41" s="724"/>
      <c r="DW41" s="724"/>
      <c r="DX41" s="724"/>
      <c r="DY41" s="724"/>
      <c r="DZ41" s="724"/>
      <c r="EA41" s="724"/>
      <c r="EB41" s="724"/>
      <c r="EC41" s="724"/>
      <c r="ED41" s="724"/>
      <c r="EE41" s="724"/>
      <c r="EF41" s="724"/>
      <c r="EG41" s="724"/>
      <c r="EH41" s="724"/>
      <c r="EI41" s="724"/>
      <c r="EJ41" s="724"/>
      <c r="EK41" s="724"/>
      <c r="EL41" s="724"/>
      <c r="EM41" s="724"/>
      <c r="EN41" s="724"/>
      <c r="EO41" s="724"/>
      <c r="EP41" s="724"/>
      <c r="EQ41" s="724"/>
      <c r="ER41" s="724"/>
      <c r="ES41" s="724"/>
      <c r="ET41" s="724"/>
      <c r="EU41" s="724"/>
      <c r="EV41" s="724"/>
      <c r="EW41" s="724"/>
      <c r="EX41" s="724"/>
      <c r="EY41" s="724"/>
      <c r="EZ41" s="724"/>
      <c r="FA41" s="724"/>
      <c r="FB41" s="724"/>
      <c r="FC41" s="724"/>
      <c r="FD41" s="724"/>
      <c r="FE41" s="724"/>
      <c r="FF41" s="724"/>
      <c r="FG41" s="724"/>
      <c r="FH41" s="724"/>
      <c r="FI41" s="724"/>
      <c r="FJ41" s="724"/>
      <c r="FK41" s="724"/>
      <c r="FL41" s="724"/>
      <c r="FM41" s="724"/>
      <c r="FN41" s="724"/>
      <c r="FO41" s="724"/>
      <c r="FP41" s="724"/>
      <c r="FQ41" s="724"/>
      <c r="FR41" s="724"/>
      <c r="FS41" s="724"/>
      <c r="FT41" s="724"/>
      <c r="FU41" s="724"/>
      <c r="FV41" s="724"/>
      <c r="FW41" s="724"/>
      <c r="FX41" s="724"/>
      <c r="FY41" s="724"/>
      <c r="FZ41" s="724"/>
      <c r="GA41" s="724"/>
      <c r="GB41" s="724"/>
      <c r="GC41" s="724"/>
      <c r="GD41" s="724"/>
      <c r="GE41" s="724"/>
      <c r="GF41" s="724"/>
      <c r="GG41" s="724"/>
      <c r="GH41" s="724"/>
      <c r="GI41" s="724"/>
      <c r="GJ41" s="724"/>
      <c r="GK41" s="724"/>
      <c r="GL41" s="724"/>
      <c r="GM41" s="724"/>
      <c r="GN41" s="724"/>
      <c r="GO41" s="724"/>
      <c r="GP41" s="724"/>
      <c r="GQ41" s="724"/>
      <c r="GR41" s="724"/>
      <c r="GS41" s="724"/>
      <c r="GT41" s="724"/>
      <c r="GU41" s="724"/>
      <c r="GV41" s="724"/>
      <c r="GW41" s="724"/>
      <c r="GX41" s="724"/>
      <c r="GY41" s="724"/>
      <c r="GZ41" s="724"/>
      <c r="HA41" s="724"/>
      <c r="HB41" s="724"/>
      <c r="HC41" s="724"/>
      <c r="HD41" s="724"/>
      <c r="HE41" s="724"/>
      <c r="HF41" s="724"/>
      <c r="HG41" s="724"/>
      <c r="HH41" s="724"/>
      <c r="HI41" s="724"/>
      <c r="HJ41" s="724"/>
      <c r="HK41" s="724"/>
      <c r="HL41" s="724"/>
      <c r="HM41" s="724"/>
      <c r="HN41" s="724"/>
      <c r="HO41" s="724"/>
      <c r="HP41" s="724"/>
      <c r="HQ41" s="724"/>
      <c r="HR41" s="724"/>
      <c r="HS41" s="724"/>
      <c r="HT41" s="724"/>
      <c r="HU41" s="724"/>
      <c r="HV41" s="724"/>
      <c r="HW41" s="724"/>
      <c r="HX41" s="724"/>
      <c r="HY41" s="724"/>
      <c r="HZ41" s="724"/>
      <c r="IA41" s="724"/>
      <c r="IB41" s="724"/>
      <c r="IC41" s="724"/>
      <c r="ID41" s="724"/>
      <c r="IE41" s="724"/>
      <c r="IF41" s="724"/>
      <c r="IG41" s="724"/>
      <c r="IH41" s="724"/>
      <c r="II41" s="724"/>
      <c r="IJ41" s="724"/>
      <c r="IK41" s="724"/>
      <c r="IL41" s="724"/>
      <c r="IM41" s="724"/>
      <c r="IN41" s="724"/>
      <c r="IO41" s="724"/>
      <c r="IP41" s="724"/>
      <c r="IQ41" s="724"/>
      <c r="IR41" s="724"/>
      <c r="IS41" s="724"/>
      <c r="IT41" s="724"/>
      <c r="IU41" s="724"/>
      <c r="IV41" s="724"/>
    </row>
    <row r="42" s="640" customFormat="1" ht="23.1" customHeight="1" spans="1:256">
      <c r="A42" s="431" t="s">
        <v>289</v>
      </c>
      <c r="B42" s="747" t="s">
        <v>111</v>
      </c>
      <c r="C42" s="426" t="s">
        <v>162</v>
      </c>
      <c r="D42" s="748">
        <f t="shared" si="1"/>
        <v>73094.4</v>
      </c>
      <c r="E42" s="748">
        <f t="shared" si="4"/>
        <v>0</v>
      </c>
      <c r="F42" s="748"/>
      <c r="G42" s="748"/>
      <c r="H42" s="748"/>
      <c r="I42" s="748"/>
      <c r="J42" s="748"/>
      <c r="K42" s="748">
        <f t="shared" si="6"/>
        <v>73094.4</v>
      </c>
      <c r="L42" s="748">
        <f t="shared" si="28"/>
        <v>73094.4</v>
      </c>
      <c r="M42" s="748"/>
      <c r="N42" s="748"/>
      <c r="O42" s="748"/>
      <c r="P42" s="748"/>
      <c r="Q42" s="748"/>
      <c r="R42" s="748"/>
      <c r="S42" s="748"/>
      <c r="T42" s="748"/>
      <c r="U42" s="748"/>
      <c r="V42" s="772"/>
      <c r="W42" s="773"/>
      <c r="X42" s="773"/>
      <c r="Y42" s="772"/>
      <c r="Z42" s="781"/>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c r="CZ42" s="617"/>
      <c r="DA42" s="617"/>
      <c r="DB42" s="617"/>
      <c r="DC42" s="617"/>
      <c r="DD42" s="617"/>
      <c r="DE42" s="617"/>
      <c r="DF42" s="617"/>
      <c r="DG42" s="617"/>
      <c r="DH42" s="617"/>
      <c r="DI42" s="617"/>
      <c r="DJ42" s="617"/>
      <c r="DK42" s="617"/>
      <c r="DL42" s="617"/>
      <c r="DM42" s="617"/>
      <c r="DN42" s="617"/>
      <c r="DO42" s="617"/>
      <c r="DP42" s="617"/>
      <c r="DQ42" s="617"/>
      <c r="DR42" s="617"/>
      <c r="DS42" s="617"/>
      <c r="DT42" s="617"/>
      <c r="DU42" s="617"/>
      <c r="DV42" s="617"/>
      <c r="DW42" s="617"/>
      <c r="DX42" s="617"/>
      <c r="DY42" s="617"/>
      <c r="DZ42" s="617"/>
      <c r="EA42" s="617"/>
      <c r="EB42" s="617"/>
      <c r="EC42" s="617"/>
      <c r="ED42" s="617"/>
      <c r="EE42" s="617"/>
      <c r="EF42" s="617"/>
      <c r="EG42" s="617"/>
      <c r="EH42" s="617"/>
      <c r="EI42" s="617"/>
      <c r="EJ42" s="617"/>
      <c r="EK42" s="617"/>
      <c r="EL42" s="617"/>
      <c r="EM42" s="617"/>
      <c r="EN42" s="617"/>
      <c r="EO42" s="617"/>
      <c r="EP42" s="617"/>
      <c r="EQ42" s="617"/>
      <c r="ER42" s="617"/>
      <c r="ES42" s="617"/>
      <c r="ET42" s="617"/>
      <c r="EU42" s="617"/>
      <c r="EV42" s="617"/>
      <c r="EW42" s="617"/>
      <c r="EX42" s="617"/>
      <c r="EY42" s="617"/>
      <c r="EZ42" s="617"/>
      <c r="FA42" s="617"/>
      <c r="FB42" s="617"/>
      <c r="FC42" s="617"/>
      <c r="FD42" s="617"/>
      <c r="FE42" s="617"/>
      <c r="FF42" s="617"/>
      <c r="FG42" s="617"/>
      <c r="FH42" s="617"/>
      <c r="FI42" s="617"/>
      <c r="FJ42" s="617"/>
      <c r="FK42" s="617"/>
      <c r="FL42" s="617"/>
      <c r="FM42" s="617"/>
      <c r="FN42" s="617"/>
      <c r="FO42" s="617"/>
      <c r="FP42" s="617"/>
      <c r="FQ42" s="617"/>
      <c r="FR42" s="617"/>
      <c r="FS42" s="617"/>
      <c r="FT42" s="617"/>
      <c r="FU42" s="617"/>
      <c r="FV42" s="617"/>
      <c r="FW42" s="617"/>
      <c r="FX42" s="617"/>
      <c r="FY42" s="617"/>
      <c r="FZ42" s="617"/>
      <c r="GA42" s="617"/>
      <c r="GB42" s="617"/>
      <c r="GC42" s="617"/>
      <c r="GD42" s="617"/>
      <c r="GE42" s="617"/>
      <c r="GF42" s="617"/>
      <c r="GG42" s="617"/>
      <c r="GH42" s="617"/>
      <c r="GI42" s="617"/>
      <c r="GJ42" s="617"/>
      <c r="GK42" s="617"/>
      <c r="GL42" s="617"/>
      <c r="GM42" s="617"/>
      <c r="GN42" s="617"/>
      <c r="GO42" s="617"/>
      <c r="GP42" s="617"/>
      <c r="GQ42" s="617"/>
      <c r="GR42" s="617"/>
      <c r="GS42" s="617"/>
      <c r="GT42" s="617"/>
      <c r="GU42" s="617"/>
      <c r="GV42" s="617"/>
      <c r="GW42" s="617"/>
      <c r="GX42" s="617"/>
      <c r="GY42" s="617"/>
      <c r="GZ42" s="617"/>
      <c r="HA42" s="617"/>
      <c r="HB42" s="617"/>
      <c r="HC42" s="617"/>
      <c r="HD42" s="617"/>
      <c r="HE42" s="617"/>
      <c r="HF42" s="617"/>
      <c r="HG42" s="617"/>
      <c r="HH42" s="617"/>
      <c r="HI42" s="617"/>
      <c r="HJ42" s="617"/>
      <c r="HK42" s="617"/>
      <c r="HL42" s="617"/>
      <c r="HM42" s="617"/>
      <c r="HN42" s="617"/>
      <c r="HO42" s="617"/>
      <c r="HP42" s="617"/>
      <c r="HQ42" s="617"/>
      <c r="HR42" s="617"/>
      <c r="HS42" s="617"/>
      <c r="HT42" s="617"/>
      <c r="HU42" s="617"/>
      <c r="HV42" s="617"/>
      <c r="HW42" s="617"/>
      <c r="HX42" s="617"/>
      <c r="HY42" s="617"/>
      <c r="HZ42" s="617"/>
      <c r="IA42" s="617"/>
      <c r="IB42" s="617"/>
      <c r="IC42" s="617"/>
      <c r="ID42" s="617"/>
      <c r="IE42" s="617"/>
      <c r="IF42" s="617"/>
      <c r="IG42" s="617"/>
      <c r="IH42" s="617"/>
      <c r="II42" s="617"/>
      <c r="IJ42" s="617"/>
      <c r="IK42" s="617"/>
      <c r="IL42" s="617"/>
      <c r="IM42" s="617"/>
      <c r="IN42" s="617"/>
      <c r="IO42" s="617"/>
      <c r="IP42" s="617"/>
      <c r="IQ42" s="617"/>
      <c r="IR42" s="617"/>
      <c r="IS42" s="617"/>
      <c r="IT42" s="617"/>
      <c r="IU42" s="617"/>
      <c r="IV42" s="617"/>
    </row>
    <row r="43" s="640" customFormat="1" ht="23.1" customHeight="1" spans="1:256">
      <c r="A43" s="431" t="s">
        <v>302</v>
      </c>
      <c r="B43" s="747" t="s">
        <v>111</v>
      </c>
      <c r="C43" s="426" t="s">
        <v>164</v>
      </c>
      <c r="D43" s="748">
        <f t="shared" si="1"/>
        <v>73094.4</v>
      </c>
      <c r="E43" s="748">
        <f t="shared" si="4"/>
        <v>0</v>
      </c>
      <c r="F43" s="748"/>
      <c r="G43" s="748"/>
      <c r="H43" s="748"/>
      <c r="I43" s="748"/>
      <c r="J43" s="748"/>
      <c r="K43" s="748">
        <f t="shared" si="6"/>
        <v>73094.4</v>
      </c>
      <c r="L43" s="748">
        <f t="shared" si="28"/>
        <v>73094.4</v>
      </c>
      <c r="M43" s="748"/>
      <c r="N43" s="748"/>
      <c r="O43" s="748"/>
      <c r="P43" s="748"/>
      <c r="Q43" s="748"/>
      <c r="R43" s="748"/>
      <c r="S43" s="748"/>
      <c r="T43" s="748"/>
      <c r="U43" s="748"/>
      <c r="V43" s="772"/>
      <c r="W43" s="773"/>
      <c r="X43" s="773"/>
      <c r="Y43" s="772"/>
      <c r="Z43" s="781"/>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c r="CZ43" s="617"/>
      <c r="DA43" s="617"/>
      <c r="DB43" s="617"/>
      <c r="DC43" s="617"/>
      <c r="DD43" s="617"/>
      <c r="DE43" s="617"/>
      <c r="DF43" s="617"/>
      <c r="DG43" s="617"/>
      <c r="DH43" s="617"/>
      <c r="DI43" s="617"/>
      <c r="DJ43" s="617"/>
      <c r="DK43" s="617"/>
      <c r="DL43" s="617"/>
      <c r="DM43" s="617"/>
      <c r="DN43" s="617"/>
      <c r="DO43" s="617"/>
      <c r="DP43" s="617"/>
      <c r="DQ43" s="617"/>
      <c r="DR43" s="617"/>
      <c r="DS43" s="617"/>
      <c r="DT43" s="617"/>
      <c r="DU43" s="617"/>
      <c r="DV43" s="617"/>
      <c r="DW43" s="617"/>
      <c r="DX43" s="617"/>
      <c r="DY43" s="617"/>
      <c r="DZ43" s="617"/>
      <c r="EA43" s="617"/>
      <c r="EB43" s="617"/>
      <c r="EC43" s="617"/>
      <c r="ED43" s="617"/>
      <c r="EE43" s="617"/>
      <c r="EF43" s="617"/>
      <c r="EG43" s="617"/>
      <c r="EH43" s="617"/>
      <c r="EI43" s="617"/>
      <c r="EJ43" s="617"/>
      <c r="EK43" s="617"/>
      <c r="EL43" s="617"/>
      <c r="EM43" s="617"/>
      <c r="EN43" s="617"/>
      <c r="EO43" s="617"/>
      <c r="EP43" s="617"/>
      <c r="EQ43" s="617"/>
      <c r="ER43" s="617"/>
      <c r="ES43" s="617"/>
      <c r="ET43" s="617"/>
      <c r="EU43" s="617"/>
      <c r="EV43" s="617"/>
      <c r="EW43" s="617"/>
      <c r="EX43" s="617"/>
      <c r="EY43" s="617"/>
      <c r="EZ43" s="617"/>
      <c r="FA43" s="617"/>
      <c r="FB43" s="617"/>
      <c r="FC43" s="617"/>
      <c r="FD43" s="617"/>
      <c r="FE43" s="617"/>
      <c r="FF43" s="617"/>
      <c r="FG43" s="617"/>
      <c r="FH43" s="617"/>
      <c r="FI43" s="617"/>
      <c r="FJ43" s="617"/>
      <c r="FK43" s="617"/>
      <c r="FL43" s="617"/>
      <c r="FM43" s="617"/>
      <c r="FN43" s="617"/>
      <c r="FO43" s="617"/>
      <c r="FP43" s="617"/>
      <c r="FQ43" s="617"/>
      <c r="FR43" s="617"/>
      <c r="FS43" s="617"/>
      <c r="FT43" s="617"/>
      <c r="FU43" s="617"/>
      <c r="FV43" s="617"/>
      <c r="FW43" s="617"/>
      <c r="FX43" s="617"/>
      <c r="FY43" s="617"/>
      <c r="FZ43" s="617"/>
      <c r="GA43" s="617"/>
      <c r="GB43" s="617"/>
      <c r="GC43" s="617"/>
      <c r="GD43" s="617"/>
      <c r="GE43" s="617"/>
      <c r="GF43" s="617"/>
      <c r="GG43" s="617"/>
      <c r="GH43" s="617"/>
      <c r="GI43" s="617"/>
      <c r="GJ43" s="617"/>
      <c r="GK43" s="617"/>
      <c r="GL43" s="617"/>
      <c r="GM43" s="617"/>
      <c r="GN43" s="617"/>
      <c r="GO43" s="617"/>
      <c r="GP43" s="617"/>
      <c r="GQ43" s="617"/>
      <c r="GR43" s="617"/>
      <c r="GS43" s="617"/>
      <c r="GT43" s="617"/>
      <c r="GU43" s="617"/>
      <c r="GV43" s="617"/>
      <c r="GW43" s="617"/>
      <c r="GX43" s="617"/>
      <c r="GY43" s="617"/>
      <c r="GZ43" s="617"/>
      <c r="HA43" s="617"/>
      <c r="HB43" s="617"/>
      <c r="HC43" s="617"/>
      <c r="HD43" s="617"/>
      <c r="HE43" s="617"/>
      <c r="HF43" s="617"/>
      <c r="HG43" s="617"/>
      <c r="HH43" s="617"/>
      <c r="HI43" s="617"/>
      <c r="HJ43" s="617"/>
      <c r="HK43" s="617"/>
      <c r="HL43" s="617"/>
      <c r="HM43" s="617"/>
      <c r="HN43" s="617"/>
      <c r="HO43" s="617"/>
      <c r="HP43" s="617"/>
      <c r="HQ43" s="617"/>
      <c r="HR43" s="617"/>
      <c r="HS43" s="617"/>
      <c r="HT43" s="617"/>
      <c r="HU43" s="617"/>
      <c r="HV43" s="617"/>
      <c r="HW43" s="617"/>
      <c r="HX43" s="617"/>
      <c r="HY43" s="617"/>
      <c r="HZ43" s="617"/>
      <c r="IA43" s="617"/>
      <c r="IB43" s="617"/>
      <c r="IC43" s="617"/>
      <c r="ID43" s="617"/>
      <c r="IE43" s="617"/>
      <c r="IF43" s="617"/>
      <c r="IG43" s="617"/>
      <c r="IH43" s="617"/>
      <c r="II43" s="617"/>
      <c r="IJ43" s="617"/>
      <c r="IK43" s="617"/>
      <c r="IL43" s="617"/>
      <c r="IM43" s="617"/>
      <c r="IN43" s="617"/>
      <c r="IO43" s="617"/>
      <c r="IP43" s="617"/>
      <c r="IQ43" s="617"/>
      <c r="IR43" s="617"/>
      <c r="IS43" s="617"/>
      <c r="IT43" s="617"/>
      <c r="IU43" s="617"/>
      <c r="IV43" s="617"/>
    </row>
    <row r="44" s="640" customFormat="1" ht="27.6" customHeight="1" spans="1:256">
      <c r="A44" s="431" t="s">
        <v>303</v>
      </c>
      <c r="B44" s="747" t="s">
        <v>111</v>
      </c>
      <c r="C44" s="426" t="s">
        <v>166</v>
      </c>
      <c r="D44" s="748">
        <f t="shared" si="1"/>
        <v>73094.4</v>
      </c>
      <c r="E44" s="748">
        <f t="shared" si="4"/>
        <v>0</v>
      </c>
      <c r="F44" s="748"/>
      <c r="G44" s="748"/>
      <c r="H44" s="748"/>
      <c r="I44" s="748"/>
      <c r="J44" s="748"/>
      <c r="K44" s="748">
        <f t="shared" si="6"/>
        <v>73094.4</v>
      </c>
      <c r="L44" s="748">
        <v>73094.4</v>
      </c>
      <c r="M44" s="748"/>
      <c r="N44" s="748"/>
      <c r="O44" s="748"/>
      <c r="P44" s="748"/>
      <c r="Q44" s="748"/>
      <c r="R44" s="748"/>
      <c r="S44" s="748"/>
      <c r="T44" s="748"/>
      <c r="U44" s="748"/>
      <c r="V44" s="772"/>
      <c r="W44" s="773"/>
      <c r="X44" s="773"/>
      <c r="Y44" s="772"/>
      <c r="Z44" s="781"/>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c r="CZ44" s="617"/>
      <c r="DA44" s="617"/>
      <c r="DB44" s="617"/>
      <c r="DC44" s="617"/>
      <c r="DD44" s="617"/>
      <c r="DE44" s="617"/>
      <c r="DF44" s="617"/>
      <c r="DG44" s="617"/>
      <c r="DH44" s="617"/>
      <c r="DI44" s="617"/>
      <c r="DJ44" s="617"/>
      <c r="DK44" s="617"/>
      <c r="DL44" s="617"/>
      <c r="DM44" s="617"/>
      <c r="DN44" s="617"/>
      <c r="DO44" s="617"/>
      <c r="DP44" s="617"/>
      <c r="DQ44" s="617"/>
      <c r="DR44" s="617"/>
      <c r="DS44" s="617"/>
      <c r="DT44" s="617"/>
      <c r="DU44" s="617"/>
      <c r="DV44" s="617"/>
      <c r="DW44" s="617"/>
      <c r="DX44" s="617"/>
      <c r="DY44" s="617"/>
      <c r="DZ44" s="617"/>
      <c r="EA44" s="617"/>
      <c r="EB44" s="617"/>
      <c r="EC44" s="617"/>
      <c r="ED44" s="617"/>
      <c r="EE44" s="617"/>
      <c r="EF44" s="617"/>
      <c r="EG44" s="617"/>
      <c r="EH44" s="617"/>
      <c r="EI44" s="617"/>
      <c r="EJ44" s="617"/>
      <c r="EK44" s="617"/>
      <c r="EL44" s="617"/>
      <c r="EM44" s="617"/>
      <c r="EN44" s="617"/>
      <c r="EO44" s="617"/>
      <c r="EP44" s="617"/>
      <c r="EQ44" s="617"/>
      <c r="ER44" s="617"/>
      <c r="ES44" s="617"/>
      <c r="ET44" s="617"/>
      <c r="EU44" s="617"/>
      <c r="EV44" s="617"/>
      <c r="EW44" s="617"/>
      <c r="EX44" s="617"/>
      <c r="EY44" s="617"/>
      <c r="EZ44" s="617"/>
      <c r="FA44" s="617"/>
      <c r="FB44" s="617"/>
      <c r="FC44" s="617"/>
      <c r="FD44" s="617"/>
      <c r="FE44" s="617"/>
      <c r="FF44" s="617"/>
      <c r="FG44" s="617"/>
      <c r="FH44" s="617"/>
      <c r="FI44" s="617"/>
      <c r="FJ44" s="617"/>
      <c r="FK44" s="617"/>
      <c r="FL44" s="617"/>
      <c r="FM44" s="617"/>
      <c r="FN44" s="617"/>
      <c r="FO44" s="617"/>
      <c r="FP44" s="617"/>
      <c r="FQ44" s="617"/>
      <c r="FR44" s="617"/>
      <c r="FS44" s="617"/>
      <c r="FT44" s="617"/>
      <c r="FU44" s="617"/>
      <c r="FV44" s="617"/>
      <c r="FW44" s="617"/>
      <c r="FX44" s="617"/>
      <c r="FY44" s="617"/>
      <c r="FZ44" s="617"/>
      <c r="GA44" s="617"/>
      <c r="GB44" s="617"/>
      <c r="GC44" s="617"/>
      <c r="GD44" s="617"/>
      <c r="GE44" s="617"/>
      <c r="GF44" s="617"/>
      <c r="GG44" s="617"/>
      <c r="GH44" s="617"/>
      <c r="GI44" s="617"/>
      <c r="GJ44" s="617"/>
      <c r="GK44" s="617"/>
      <c r="GL44" s="617"/>
      <c r="GM44" s="617"/>
      <c r="GN44" s="617"/>
      <c r="GO44" s="617"/>
      <c r="GP44" s="617"/>
      <c r="GQ44" s="617"/>
      <c r="GR44" s="617"/>
      <c r="GS44" s="617"/>
      <c r="GT44" s="617"/>
      <c r="GU44" s="617"/>
      <c r="GV44" s="617"/>
      <c r="GW44" s="617"/>
      <c r="GX44" s="617"/>
      <c r="GY44" s="617"/>
      <c r="GZ44" s="617"/>
      <c r="HA44" s="617"/>
      <c r="HB44" s="617"/>
      <c r="HC44" s="617"/>
      <c r="HD44" s="617"/>
      <c r="HE44" s="617"/>
      <c r="HF44" s="617"/>
      <c r="HG44" s="617"/>
      <c r="HH44" s="617"/>
      <c r="HI44" s="617"/>
      <c r="HJ44" s="617"/>
      <c r="HK44" s="617"/>
      <c r="HL44" s="617"/>
      <c r="HM44" s="617"/>
      <c r="HN44" s="617"/>
      <c r="HO44" s="617"/>
      <c r="HP44" s="617"/>
      <c r="HQ44" s="617"/>
      <c r="HR44" s="617"/>
      <c r="HS44" s="617"/>
      <c r="HT44" s="617"/>
      <c r="HU44" s="617"/>
      <c r="HV44" s="617"/>
      <c r="HW44" s="617"/>
      <c r="HX44" s="617"/>
      <c r="HY44" s="617"/>
      <c r="HZ44" s="617"/>
      <c r="IA44" s="617"/>
      <c r="IB44" s="617"/>
      <c r="IC44" s="617"/>
      <c r="ID44" s="617"/>
      <c r="IE44" s="617"/>
      <c r="IF44" s="617"/>
      <c r="IG44" s="617"/>
      <c r="IH44" s="617"/>
      <c r="II44" s="617"/>
      <c r="IJ44" s="617"/>
      <c r="IK44" s="617"/>
      <c r="IL44" s="617"/>
      <c r="IM44" s="617"/>
      <c r="IN44" s="617"/>
      <c r="IO44" s="617"/>
      <c r="IP44" s="617"/>
      <c r="IQ44" s="617"/>
      <c r="IR44" s="617"/>
      <c r="IS44" s="617"/>
      <c r="IT44" s="617"/>
      <c r="IU44" s="617"/>
      <c r="IV44" s="617"/>
    </row>
    <row r="45" s="640" customFormat="1" ht="23.1" customHeight="1" spans="1:256">
      <c r="A45" s="431" t="s">
        <v>295</v>
      </c>
      <c r="B45" s="747" t="s">
        <v>111</v>
      </c>
      <c r="C45" s="426" t="s">
        <v>173</v>
      </c>
      <c r="D45" s="748">
        <f t="shared" si="1"/>
        <v>34263</v>
      </c>
      <c r="E45" s="748">
        <f t="shared" si="4"/>
        <v>0</v>
      </c>
      <c r="F45" s="748"/>
      <c r="G45" s="748"/>
      <c r="H45" s="748"/>
      <c r="I45" s="748"/>
      <c r="J45" s="748"/>
      <c r="K45" s="748">
        <f t="shared" si="6"/>
        <v>34263</v>
      </c>
      <c r="L45" s="748"/>
      <c r="M45" s="748"/>
      <c r="N45" s="748">
        <f>N46</f>
        <v>34263</v>
      </c>
      <c r="O45" s="748"/>
      <c r="P45" s="748"/>
      <c r="Q45" s="748"/>
      <c r="R45" s="748"/>
      <c r="S45" s="748"/>
      <c r="T45" s="748"/>
      <c r="U45" s="748"/>
      <c r="V45" s="772"/>
      <c r="W45" s="773"/>
      <c r="X45" s="773"/>
      <c r="Y45" s="772"/>
      <c r="Z45" s="781"/>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7"/>
      <c r="BS45" s="617"/>
      <c r="BT45" s="617"/>
      <c r="BU45" s="617"/>
      <c r="BV45" s="617"/>
      <c r="BW45" s="617"/>
      <c r="BX45" s="617"/>
      <c r="BY45" s="617"/>
      <c r="BZ45" s="617"/>
      <c r="CA45" s="617"/>
      <c r="CB45" s="617"/>
      <c r="CC45" s="617"/>
      <c r="CD45" s="617"/>
      <c r="CE45" s="617"/>
      <c r="CF45" s="617"/>
      <c r="CG45" s="617"/>
      <c r="CH45" s="617"/>
      <c r="CI45" s="617"/>
      <c r="CJ45" s="617"/>
      <c r="CK45" s="617"/>
      <c r="CL45" s="617"/>
      <c r="CM45" s="617"/>
      <c r="CN45" s="617"/>
      <c r="CO45" s="617"/>
      <c r="CP45" s="617"/>
      <c r="CQ45" s="617"/>
      <c r="CR45" s="617"/>
      <c r="CS45" s="617"/>
      <c r="CT45" s="617"/>
      <c r="CU45" s="617"/>
      <c r="CV45" s="617"/>
      <c r="CW45" s="617"/>
      <c r="CX45" s="617"/>
      <c r="CY45" s="617"/>
      <c r="CZ45" s="617"/>
      <c r="DA45" s="617"/>
      <c r="DB45" s="617"/>
      <c r="DC45" s="617"/>
      <c r="DD45" s="617"/>
      <c r="DE45" s="617"/>
      <c r="DF45" s="617"/>
      <c r="DG45" s="617"/>
      <c r="DH45" s="617"/>
      <c r="DI45" s="617"/>
      <c r="DJ45" s="617"/>
      <c r="DK45" s="617"/>
      <c r="DL45" s="617"/>
      <c r="DM45" s="617"/>
      <c r="DN45" s="617"/>
      <c r="DO45" s="617"/>
      <c r="DP45" s="617"/>
      <c r="DQ45" s="617"/>
      <c r="DR45" s="617"/>
      <c r="DS45" s="617"/>
      <c r="DT45" s="617"/>
      <c r="DU45" s="617"/>
      <c r="DV45" s="617"/>
      <c r="DW45" s="617"/>
      <c r="DX45" s="617"/>
      <c r="DY45" s="617"/>
      <c r="DZ45" s="617"/>
      <c r="EA45" s="617"/>
      <c r="EB45" s="617"/>
      <c r="EC45" s="617"/>
      <c r="ED45" s="617"/>
      <c r="EE45" s="617"/>
      <c r="EF45" s="617"/>
      <c r="EG45" s="617"/>
      <c r="EH45" s="617"/>
      <c r="EI45" s="617"/>
      <c r="EJ45" s="617"/>
      <c r="EK45" s="617"/>
      <c r="EL45" s="617"/>
      <c r="EM45" s="617"/>
      <c r="EN45" s="617"/>
      <c r="EO45" s="617"/>
      <c r="EP45" s="617"/>
      <c r="EQ45" s="617"/>
      <c r="ER45" s="617"/>
      <c r="ES45" s="617"/>
      <c r="ET45" s="617"/>
      <c r="EU45" s="617"/>
      <c r="EV45" s="617"/>
      <c r="EW45" s="617"/>
      <c r="EX45" s="617"/>
      <c r="EY45" s="617"/>
      <c r="EZ45" s="617"/>
      <c r="FA45" s="617"/>
      <c r="FB45" s="617"/>
      <c r="FC45" s="617"/>
      <c r="FD45" s="617"/>
      <c r="FE45" s="617"/>
      <c r="FF45" s="617"/>
      <c r="FG45" s="617"/>
      <c r="FH45" s="617"/>
      <c r="FI45" s="617"/>
      <c r="FJ45" s="617"/>
      <c r="FK45" s="617"/>
      <c r="FL45" s="617"/>
      <c r="FM45" s="617"/>
      <c r="FN45" s="617"/>
      <c r="FO45" s="617"/>
      <c r="FP45" s="617"/>
      <c r="FQ45" s="617"/>
      <c r="FR45" s="617"/>
      <c r="FS45" s="617"/>
      <c r="FT45" s="617"/>
      <c r="FU45" s="617"/>
      <c r="FV45" s="617"/>
      <c r="FW45" s="617"/>
      <c r="FX45" s="617"/>
      <c r="FY45" s="617"/>
      <c r="FZ45" s="617"/>
      <c r="GA45" s="617"/>
      <c r="GB45" s="617"/>
      <c r="GC45" s="617"/>
      <c r="GD45" s="617"/>
      <c r="GE45" s="617"/>
      <c r="GF45" s="617"/>
      <c r="GG45" s="617"/>
      <c r="GH45" s="617"/>
      <c r="GI45" s="617"/>
      <c r="GJ45" s="617"/>
      <c r="GK45" s="617"/>
      <c r="GL45" s="617"/>
      <c r="GM45" s="617"/>
      <c r="GN45" s="617"/>
      <c r="GO45" s="617"/>
      <c r="GP45" s="617"/>
      <c r="GQ45" s="617"/>
      <c r="GR45" s="617"/>
      <c r="GS45" s="617"/>
      <c r="GT45" s="617"/>
      <c r="GU45" s="617"/>
      <c r="GV45" s="617"/>
      <c r="GW45" s="617"/>
      <c r="GX45" s="617"/>
      <c r="GY45" s="617"/>
      <c r="GZ45" s="617"/>
      <c r="HA45" s="617"/>
      <c r="HB45" s="617"/>
      <c r="HC45" s="617"/>
      <c r="HD45" s="617"/>
      <c r="HE45" s="617"/>
      <c r="HF45" s="617"/>
      <c r="HG45" s="617"/>
      <c r="HH45" s="617"/>
      <c r="HI45" s="617"/>
      <c r="HJ45" s="617"/>
      <c r="HK45" s="617"/>
      <c r="HL45" s="617"/>
      <c r="HM45" s="617"/>
      <c r="HN45" s="617"/>
      <c r="HO45" s="617"/>
      <c r="HP45" s="617"/>
      <c r="HQ45" s="617"/>
      <c r="HR45" s="617"/>
      <c r="HS45" s="617"/>
      <c r="HT45" s="617"/>
      <c r="HU45" s="617"/>
      <c r="HV45" s="617"/>
      <c r="HW45" s="617"/>
      <c r="HX45" s="617"/>
      <c r="HY45" s="617"/>
      <c r="HZ45" s="617"/>
      <c r="IA45" s="617"/>
      <c r="IB45" s="617"/>
      <c r="IC45" s="617"/>
      <c r="ID45" s="617"/>
      <c r="IE45" s="617"/>
      <c r="IF45" s="617"/>
      <c r="IG45" s="617"/>
      <c r="IH45" s="617"/>
      <c r="II45" s="617"/>
      <c r="IJ45" s="617"/>
      <c r="IK45" s="617"/>
      <c r="IL45" s="617"/>
      <c r="IM45" s="617"/>
      <c r="IN45" s="617"/>
      <c r="IO45" s="617"/>
      <c r="IP45" s="617"/>
      <c r="IQ45" s="617"/>
      <c r="IR45" s="617"/>
      <c r="IS45" s="617"/>
      <c r="IT45" s="617"/>
      <c r="IU45" s="617"/>
      <c r="IV45" s="617"/>
    </row>
    <row r="46" s="640" customFormat="1" ht="23.1" customHeight="1" spans="1:256">
      <c r="A46" s="431" t="s">
        <v>296</v>
      </c>
      <c r="B46" s="747" t="s">
        <v>111</v>
      </c>
      <c r="C46" s="426" t="s">
        <v>175</v>
      </c>
      <c r="D46" s="748">
        <f t="shared" si="1"/>
        <v>34263</v>
      </c>
      <c r="E46" s="748">
        <f t="shared" si="4"/>
        <v>0</v>
      </c>
      <c r="F46" s="748"/>
      <c r="G46" s="748"/>
      <c r="H46" s="748"/>
      <c r="I46" s="748"/>
      <c r="J46" s="748"/>
      <c r="K46" s="748">
        <f t="shared" si="6"/>
        <v>34263</v>
      </c>
      <c r="L46" s="748"/>
      <c r="M46" s="748"/>
      <c r="N46" s="748">
        <f>N47</f>
        <v>34263</v>
      </c>
      <c r="O46" s="748"/>
      <c r="P46" s="748"/>
      <c r="Q46" s="748"/>
      <c r="R46" s="748"/>
      <c r="S46" s="748"/>
      <c r="T46" s="748"/>
      <c r="U46" s="748"/>
      <c r="V46" s="772"/>
      <c r="W46" s="773"/>
      <c r="X46" s="773"/>
      <c r="Y46" s="772"/>
      <c r="Z46" s="781"/>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c r="DJ46" s="617"/>
      <c r="DK46" s="617"/>
      <c r="DL46" s="617"/>
      <c r="DM46" s="617"/>
      <c r="DN46" s="617"/>
      <c r="DO46" s="617"/>
      <c r="DP46" s="617"/>
      <c r="DQ46" s="617"/>
      <c r="DR46" s="617"/>
      <c r="DS46" s="617"/>
      <c r="DT46" s="617"/>
      <c r="DU46" s="617"/>
      <c r="DV46" s="617"/>
      <c r="DW46" s="617"/>
      <c r="DX46" s="617"/>
      <c r="DY46" s="617"/>
      <c r="DZ46" s="617"/>
      <c r="EA46" s="617"/>
      <c r="EB46" s="617"/>
      <c r="EC46" s="617"/>
      <c r="ED46" s="617"/>
      <c r="EE46" s="617"/>
      <c r="EF46" s="617"/>
      <c r="EG46" s="617"/>
      <c r="EH46" s="617"/>
      <c r="EI46" s="617"/>
      <c r="EJ46" s="617"/>
      <c r="EK46" s="617"/>
      <c r="EL46" s="617"/>
      <c r="EM46" s="617"/>
      <c r="EN46" s="617"/>
      <c r="EO46" s="617"/>
      <c r="EP46" s="617"/>
      <c r="EQ46" s="617"/>
      <c r="ER46" s="617"/>
      <c r="ES46" s="617"/>
      <c r="ET46" s="617"/>
      <c r="EU46" s="617"/>
      <c r="EV46" s="617"/>
      <c r="EW46" s="617"/>
      <c r="EX46" s="617"/>
      <c r="EY46" s="617"/>
      <c r="EZ46" s="617"/>
      <c r="FA46" s="617"/>
      <c r="FB46" s="617"/>
      <c r="FC46" s="617"/>
      <c r="FD46" s="617"/>
      <c r="FE46" s="617"/>
      <c r="FF46" s="617"/>
      <c r="FG46" s="617"/>
      <c r="FH46" s="617"/>
      <c r="FI46" s="617"/>
      <c r="FJ46" s="617"/>
      <c r="FK46" s="617"/>
      <c r="FL46" s="617"/>
      <c r="FM46" s="617"/>
      <c r="FN46" s="617"/>
      <c r="FO46" s="617"/>
      <c r="FP46" s="617"/>
      <c r="FQ46" s="617"/>
      <c r="FR46" s="617"/>
      <c r="FS46" s="617"/>
      <c r="FT46" s="617"/>
      <c r="FU46" s="617"/>
      <c r="FV46" s="617"/>
      <c r="FW46" s="617"/>
      <c r="FX46" s="617"/>
      <c r="FY46" s="617"/>
      <c r="FZ46" s="617"/>
      <c r="GA46" s="617"/>
      <c r="GB46" s="617"/>
      <c r="GC46" s="617"/>
      <c r="GD46" s="617"/>
      <c r="GE46" s="617"/>
      <c r="GF46" s="617"/>
      <c r="GG46" s="617"/>
      <c r="GH46" s="617"/>
      <c r="GI46" s="617"/>
      <c r="GJ46" s="617"/>
      <c r="GK46" s="617"/>
      <c r="GL46" s="617"/>
      <c r="GM46" s="617"/>
      <c r="GN46" s="617"/>
      <c r="GO46" s="617"/>
      <c r="GP46" s="617"/>
      <c r="GQ46" s="617"/>
      <c r="GR46" s="617"/>
      <c r="GS46" s="617"/>
      <c r="GT46" s="617"/>
      <c r="GU46" s="617"/>
      <c r="GV46" s="617"/>
      <c r="GW46" s="617"/>
      <c r="GX46" s="617"/>
      <c r="GY46" s="617"/>
      <c r="GZ46" s="617"/>
      <c r="HA46" s="617"/>
      <c r="HB46" s="617"/>
      <c r="HC46" s="617"/>
      <c r="HD46" s="617"/>
      <c r="HE46" s="617"/>
      <c r="HF46" s="617"/>
      <c r="HG46" s="617"/>
      <c r="HH46" s="617"/>
      <c r="HI46" s="617"/>
      <c r="HJ46" s="617"/>
      <c r="HK46" s="617"/>
      <c r="HL46" s="617"/>
      <c r="HM46" s="617"/>
      <c r="HN46" s="617"/>
      <c r="HO46" s="617"/>
      <c r="HP46" s="617"/>
      <c r="HQ46" s="617"/>
      <c r="HR46" s="617"/>
      <c r="HS46" s="617"/>
      <c r="HT46" s="617"/>
      <c r="HU46" s="617"/>
      <c r="HV46" s="617"/>
      <c r="HW46" s="617"/>
      <c r="HX46" s="617"/>
      <c r="HY46" s="617"/>
      <c r="HZ46" s="617"/>
      <c r="IA46" s="617"/>
      <c r="IB46" s="617"/>
      <c r="IC46" s="617"/>
      <c r="ID46" s="617"/>
      <c r="IE46" s="617"/>
      <c r="IF46" s="617"/>
      <c r="IG46" s="617"/>
      <c r="IH46" s="617"/>
      <c r="II46" s="617"/>
      <c r="IJ46" s="617"/>
      <c r="IK46" s="617"/>
      <c r="IL46" s="617"/>
      <c r="IM46" s="617"/>
      <c r="IN46" s="617"/>
      <c r="IO46" s="617"/>
      <c r="IP46" s="617"/>
      <c r="IQ46" s="617"/>
      <c r="IR46" s="617"/>
      <c r="IS46" s="617"/>
      <c r="IT46" s="617"/>
      <c r="IU46" s="617"/>
      <c r="IV46" s="617"/>
    </row>
    <row r="47" s="640" customFormat="1" ht="23.1" customHeight="1" spans="1:256">
      <c r="A47" s="431" t="s">
        <v>297</v>
      </c>
      <c r="B47" s="747" t="s">
        <v>111</v>
      </c>
      <c r="C47" s="426" t="s">
        <v>176</v>
      </c>
      <c r="D47" s="748">
        <f t="shared" si="1"/>
        <v>34263</v>
      </c>
      <c r="E47" s="748">
        <f t="shared" si="4"/>
        <v>0</v>
      </c>
      <c r="F47" s="748"/>
      <c r="G47" s="748"/>
      <c r="H47" s="748"/>
      <c r="I47" s="748"/>
      <c r="J47" s="748"/>
      <c r="K47" s="748">
        <f t="shared" si="6"/>
        <v>34263</v>
      </c>
      <c r="L47" s="748"/>
      <c r="M47" s="748"/>
      <c r="N47" s="748">
        <v>34263</v>
      </c>
      <c r="O47" s="748"/>
      <c r="P47" s="748"/>
      <c r="Q47" s="748"/>
      <c r="R47" s="748"/>
      <c r="S47" s="748"/>
      <c r="T47" s="748"/>
      <c r="U47" s="748"/>
      <c r="V47" s="772"/>
      <c r="W47" s="773"/>
      <c r="X47" s="773"/>
      <c r="Y47" s="772"/>
      <c r="Z47" s="781"/>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c r="DJ47" s="617"/>
      <c r="DK47" s="617"/>
      <c r="DL47" s="617"/>
      <c r="DM47" s="617"/>
      <c r="DN47" s="617"/>
      <c r="DO47" s="617"/>
      <c r="DP47" s="617"/>
      <c r="DQ47" s="617"/>
      <c r="DR47" s="617"/>
      <c r="DS47" s="617"/>
      <c r="DT47" s="617"/>
      <c r="DU47" s="617"/>
      <c r="DV47" s="617"/>
      <c r="DW47" s="617"/>
      <c r="DX47" s="617"/>
      <c r="DY47" s="617"/>
      <c r="DZ47" s="617"/>
      <c r="EA47" s="617"/>
      <c r="EB47" s="617"/>
      <c r="EC47" s="617"/>
      <c r="ED47" s="617"/>
      <c r="EE47" s="617"/>
      <c r="EF47" s="617"/>
      <c r="EG47" s="617"/>
      <c r="EH47" s="617"/>
      <c r="EI47" s="617"/>
      <c r="EJ47" s="617"/>
      <c r="EK47" s="617"/>
      <c r="EL47" s="617"/>
      <c r="EM47" s="617"/>
      <c r="EN47" s="617"/>
      <c r="EO47" s="617"/>
      <c r="EP47" s="617"/>
      <c r="EQ47" s="617"/>
      <c r="ER47" s="617"/>
      <c r="ES47" s="617"/>
      <c r="ET47" s="617"/>
      <c r="EU47" s="617"/>
      <c r="EV47" s="617"/>
      <c r="EW47" s="617"/>
      <c r="EX47" s="617"/>
      <c r="EY47" s="617"/>
      <c r="EZ47" s="617"/>
      <c r="FA47" s="617"/>
      <c r="FB47" s="617"/>
      <c r="FC47" s="617"/>
      <c r="FD47" s="617"/>
      <c r="FE47" s="617"/>
      <c r="FF47" s="617"/>
      <c r="FG47" s="617"/>
      <c r="FH47" s="617"/>
      <c r="FI47" s="617"/>
      <c r="FJ47" s="617"/>
      <c r="FK47" s="617"/>
      <c r="FL47" s="617"/>
      <c r="FM47" s="617"/>
      <c r="FN47" s="617"/>
      <c r="FO47" s="617"/>
      <c r="FP47" s="617"/>
      <c r="FQ47" s="617"/>
      <c r="FR47" s="617"/>
      <c r="FS47" s="617"/>
      <c r="FT47" s="617"/>
      <c r="FU47" s="617"/>
      <c r="FV47" s="617"/>
      <c r="FW47" s="617"/>
      <c r="FX47" s="617"/>
      <c r="FY47" s="617"/>
      <c r="FZ47" s="617"/>
      <c r="GA47" s="617"/>
      <c r="GB47" s="617"/>
      <c r="GC47" s="617"/>
      <c r="GD47" s="617"/>
      <c r="GE47" s="617"/>
      <c r="GF47" s="617"/>
      <c r="GG47" s="617"/>
      <c r="GH47" s="617"/>
      <c r="GI47" s="617"/>
      <c r="GJ47" s="617"/>
      <c r="GK47" s="617"/>
      <c r="GL47" s="617"/>
      <c r="GM47" s="617"/>
      <c r="GN47" s="617"/>
      <c r="GO47" s="617"/>
      <c r="GP47" s="617"/>
      <c r="GQ47" s="617"/>
      <c r="GR47" s="617"/>
      <c r="GS47" s="617"/>
      <c r="GT47" s="617"/>
      <c r="GU47" s="617"/>
      <c r="GV47" s="617"/>
      <c r="GW47" s="617"/>
      <c r="GX47" s="617"/>
      <c r="GY47" s="617"/>
      <c r="GZ47" s="617"/>
      <c r="HA47" s="617"/>
      <c r="HB47" s="617"/>
      <c r="HC47" s="617"/>
      <c r="HD47" s="617"/>
      <c r="HE47" s="617"/>
      <c r="HF47" s="617"/>
      <c r="HG47" s="617"/>
      <c r="HH47" s="617"/>
      <c r="HI47" s="617"/>
      <c r="HJ47" s="617"/>
      <c r="HK47" s="617"/>
      <c r="HL47" s="617"/>
      <c r="HM47" s="617"/>
      <c r="HN47" s="617"/>
      <c r="HO47" s="617"/>
      <c r="HP47" s="617"/>
      <c r="HQ47" s="617"/>
      <c r="HR47" s="617"/>
      <c r="HS47" s="617"/>
      <c r="HT47" s="617"/>
      <c r="HU47" s="617"/>
      <c r="HV47" s="617"/>
      <c r="HW47" s="617"/>
      <c r="HX47" s="617"/>
      <c r="HY47" s="617"/>
      <c r="HZ47" s="617"/>
      <c r="IA47" s="617"/>
      <c r="IB47" s="617"/>
      <c r="IC47" s="617"/>
      <c r="ID47" s="617"/>
      <c r="IE47" s="617"/>
      <c r="IF47" s="617"/>
      <c r="IG47" s="617"/>
      <c r="IH47" s="617"/>
      <c r="II47" s="617"/>
      <c r="IJ47" s="617"/>
      <c r="IK47" s="617"/>
      <c r="IL47" s="617"/>
      <c r="IM47" s="617"/>
      <c r="IN47" s="617"/>
      <c r="IO47" s="617"/>
      <c r="IP47" s="617"/>
      <c r="IQ47" s="617"/>
      <c r="IR47" s="617"/>
      <c r="IS47" s="617"/>
      <c r="IT47" s="617"/>
      <c r="IU47" s="617"/>
      <c r="IV47" s="617"/>
    </row>
    <row r="48" s="640" customFormat="1" ht="23.1" customHeight="1" spans="1:256">
      <c r="A48" s="431" t="s">
        <v>298</v>
      </c>
      <c r="B48" s="747" t="s">
        <v>111</v>
      </c>
      <c r="C48" s="698" t="s">
        <v>177</v>
      </c>
      <c r="D48" s="748">
        <f t="shared" si="1"/>
        <v>166000</v>
      </c>
      <c r="E48" s="748">
        <f t="shared" si="4"/>
        <v>164200</v>
      </c>
      <c r="F48" s="748">
        <f t="shared" ref="F48:J48" si="30">F49</f>
        <v>164200</v>
      </c>
      <c r="G48" s="748">
        <f t="shared" si="30"/>
        <v>0</v>
      </c>
      <c r="H48" s="748">
        <f t="shared" si="30"/>
        <v>0</v>
      </c>
      <c r="I48" s="748">
        <f t="shared" si="30"/>
        <v>0</v>
      </c>
      <c r="J48" s="748">
        <f t="shared" si="30"/>
        <v>0</v>
      </c>
      <c r="K48" s="748">
        <f t="shared" si="6"/>
        <v>0</v>
      </c>
      <c r="L48" s="748"/>
      <c r="M48" s="748"/>
      <c r="N48" s="748"/>
      <c r="O48" s="748">
        <f t="shared" ref="O48:Y48" si="31">O49</f>
        <v>0</v>
      </c>
      <c r="P48" s="748">
        <f t="shared" si="31"/>
        <v>0</v>
      </c>
      <c r="Q48" s="748">
        <f t="shared" si="31"/>
        <v>0</v>
      </c>
      <c r="R48" s="748">
        <f t="shared" si="31"/>
        <v>0</v>
      </c>
      <c r="S48" s="748">
        <f t="shared" si="31"/>
        <v>0</v>
      </c>
      <c r="T48" s="748">
        <f t="shared" si="31"/>
        <v>1800</v>
      </c>
      <c r="U48" s="748">
        <f t="shared" si="31"/>
        <v>1800</v>
      </c>
      <c r="V48" s="748">
        <f t="shared" si="31"/>
        <v>0</v>
      </c>
      <c r="W48" s="748">
        <f t="shared" si="31"/>
        <v>0</v>
      </c>
      <c r="X48" s="748">
        <f t="shared" si="31"/>
        <v>0</v>
      </c>
      <c r="Y48" s="748">
        <f t="shared" si="31"/>
        <v>0</v>
      </c>
      <c r="Z48" s="781"/>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c r="DJ48" s="617"/>
      <c r="DK48" s="617"/>
      <c r="DL48" s="617"/>
      <c r="DM48" s="617"/>
      <c r="DN48" s="617"/>
      <c r="DO48" s="617"/>
      <c r="DP48" s="617"/>
      <c r="DQ48" s="617"/>
      <c r="DR48" s="617"/>
      <c r="DS48" s="617"/>
      <c r="DT48" s="617"/>
      <c r="DU48" s="617"/>
      <c r="DV48" s="617"/>
      <c r="DW48" s="617"/>
      <c r="DX48" s="617"/>
      <c r="DY48" s="617"/>
      <c r="DZ48" s="617"/>
      <c r="EA48" s="617"/>
      <c r="EB48" s="617"/>
      <c r="EC48" s="617"/>
      <c r="ED48" s="617"/>
      <c r="EE48" s="617"/>
      <c r="EF48" s="617"/>
      <c r="EG48" s="617"/>
      <c r="EH48" s="617"/>
      <c r="EI48" s="617"/>
      <c r="EJ48" s="617"/>
      <c r="EK48" s="617"/>
      <c r="EL48" s="617"/>
      <c r="EM48" s="617"/>
      <c r="EN48" s="617"/>
      <c r="EO48" s="617"/>
      <c r="EP48" s="617"/>
      <c r="EQ48" s="617"/>
      <c r="ER48" s="617"/>
      <c r="ES48" s="617"/>
      <c r="ET48" s="617"/>
      <c r="EU48" s="617"/>
      <c r="EV48" s="617"/>
      <c r="EW48" s="617"/>
      <c r="EX48" s="617"/>
      <c r="EY48" s="617"/>
      <c r="EZ48" s="617"/>
      <c r="FA48" s="617"/>
      <c r="FB48" s="617"/>
      <c r="FC48" s="617"/>
      <c r="FD48" s="617"/>
      <c r="FE48" s="617"/>
      <c r="FF48" s="617"/>
      <c r="FG48" s="617"/>
      <c r="FH48" s="617"/>
      <c r="FI48" s="617"/>
      <c r="FJ48" s="617"/>
      <c r="FK48" s="617"/>
      <c r="FL48" s="617"/>
      <c r="FM48" s="617"/>
      <c r="FN48" s="617"/>
      <c r="FO48" s="617"/>
      <c r="FP48" s="617"/>
      <c r="FQ48" s="617"/>
      <c r="FR48" s="617"/>
      <c r="FS48" s="617"/>
      <c r="FT48" s="617"/>
      <c r="FU48" s="617"/>
      <c r="FV48" s="617"/>
      <c r="FW48" s="617"/>
      <c r="FX48" s="617"/>
      <c r="FY48" s="617"/>
      <c r="FZ48" s="617"/>
      <c r="GA48" s="617"/>
      <c r="GB48" s="617"/>
      <c r="GC48" s="617"/>
      <c r="GD48" s="617"/>
      <c r="GE48" s="617"/>
      <c r="GF48" s="617"/>
      <c r="GG48" s="617"/>
      <c r="GH48" s="617"/>
      <c r="GI48" s="617"/>
      <c r="GJ48" s="617"/>
      <c r="GK48" s="617"/>
      <c r="GL48" s="617"/>
      <c r="GM48" s="617"/>
      <c r="GN48" s="617"/>
      <c r="GO48" s="617"/>
      <c r="GP48" s="617"/>
      <c r="GQ48" s="617"/>
      <c r="GR48" s="617"/>
      <c r="GS48" s="617"/>
      <c r="GT48" s="617"/>
      <c r="GU48" s="617"/>
      <c r="GV48" s="617"/>
      <c r="GW48" s="617"/>
      <c r="GX48" s="617"/>
      <c r="GY48" s="617"/>
      <c r="GZ48" s="617"/>
      <c r="HA48" s="617"/>
      <c r="HB48" s="617"/>
      <c r="HC48" s="617"/>
      <c r="HD48" s="617"/>
      <c r="HE48" s="617"/>
      <c r="HF48" s="617"/>
      <c r="HG48" s="617"/>
      <c r="HH48" s="617"/>
      <c r="HI48" s="617"/>
      <c r="HJ48" s="617"/>
      <c r="HK48" s="617"/>
      <c r="HL48" s="617"/>
      <c r="HM48" s="617"/>
      <c r="HN48" s="617"/>
      <c r="HO48" s="617"/>
      <c r="HP48" s="617"/>
      <c r="HQ48" s="617"/>
      <c r="HR48" s="617"/>
      <c r="HS48" s="617"/>
      <c r="HT48" s="617"/>
      <c r="HU48" s="617"/>
      <c r="HV48" s="617"/>
      <c r="HW48" s="617"/>
      <c r="HX48" s="617"/>
      <c r="HY48" s="617"/>
      <c r="HZ48" s="617"/>
      <c r="IA48" s="617"/>
      <c r="IB48" s="617"/>
      <c r="IC48" s="617"/>
      <c r="ID48" s="617"/>
      <c r="IE48" s="617"/>
      <c r="IF48" s="617"/>
      <c r="IG48" s="617"/>
      <c r="IH48" s="617"/>
      <c r="II48" s="617"/>
      <c r="IJ48" s="617"/>
      <c r="IK48" s="617"/>
      <c r="IL48" s="617"/>
      <c r="IM48" s="617"/>
      <c r="IN48" s="617"/>
      <c r="IO48" s="617"/>
      <c r="IP48" s="617"/>
      <c r="IQ48" s="617"/>
      <c r="IR48" s="617"/>
      <c r="IS48" s="617"/>
      <c r="IT48" s="617"/>
      <c r="IU48" s="617"/>
      <c r="IV48" s="617"/>
    </row>
    <row r="49" s="640" customFormat="1" ht="23.1" customHeight="1" spans="1:256">
      <c r="A49" s="422" t="s">
        <v>307</v>
      </c>
      <c r="B49" s="747" t="s">
        <v>111</v>
      </c>
      <c r="C49" s="698" t="s">
        <v>179</v>
      </c>
      <c r="D49" s="748">
        <f t="shared" si="1"/>
        <v>166000</v>
      </c>
      <c r="E49" s="748">
        <f t="shared" si="4"/>
        <v>164200</v>
      </c>
      <c r="F49" s="748">
        <f t="shared" ref="F49:J49" si="32">F50</f>
        <v>164200</v>
      </c>
      <c r="G49" s="748">
        <f t="shared" si="32"/>
        <v>0</v>
      </c>
      <c r="H49" s="748">
        <f t="shared" si="32"/>
        <v>0</v>
      </c>
      <c r="I49" s="748">
        <f t="shared" si="32"/>
        <v>0</v>
      </c>
      <c r="J49" s="748">
        <f t="shared" si="32"/>
        <v>0</v>
      </c>
      <c r="K49" s="748">
        <f t="shared" si="6"/>
        <v>0</v>
      </c>
      <c r="L49" s="748"/>
      <c r="M49" s="748"/>
      <c r="N49" s="748"/>
      <c r="O49" s="748">
        <f t="shared" ref="O49:Y49" si="33">O50</f>
        <v>0</v>
      </c>
      <c r="P49" s="748">
        <f t="shared" si="33"/>
        <v>0</v>
      </c>
      <c r="Q49" s="748">
        <f t="shared" si="33"/>
        <v>0</v>
      </c>
      <c r="R49" s="748">
        <f t="shared" si="33"/>
        <v>0</v>
      </c>
      <c r="S49" s="748">
        <f t="shared" si="33"/>
        <v>0</v>
      </c>
      <c r="T49" s="748">
        <f t="shared" si="33"/>
        <v>1800</v>
      </c>
      <c r="U49" s="748">
        <f t="shared" si="33"/>
        <v>1800</v>
      </c>
      <c r="V49" s="748">
        <f t="shared" si="33"/>
        <v>0</v>
      </c>
      <c r="W49" s="748">
        <f t="shared" si="33"/>
        <v>0</v>
      </c>
      <c r="X49" s="748">
        <f t="shared" si="33"/>
        <v>0</v>
      </c>
      <c r="Y49" s="748">
        <f t="shared" si="33"/>
        <v>0</v>
      </c>
      <c r="Z49" s="781"/>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c r="CZ49" s="617"/>
      <c r="DA49" s="617"/>
      <c r="DB49" s="617"/>
      <c r="DC49" s="617"/>
      <c r="DD49" s="617"/>
      <c r="DE49" s="617"/>
      <c r="DF49" s="617"/>
      <c r="DG49" s="617"/>
      <c r="DH49" s="617"/>
      <c r="DI49" s="617"/>
      <c r="DJ49" s="617"/>
      <c r="DK49" s="617"/>
      <c r="DL49" s="617"/>
      <c r="DM49" s="617"/>
      <c r="DN49" s="617"/>
      <c r="DO49" s="617"/>
      <c r="DP49" s="617"/>
      <c r="DQ49" s="617"/>
      <c r="DR49" s="617"/>
      <c r="DS49" s="617"/>
      <c r="DT49" s="617"/>
      <c r="DU49" s="617"/>
      <c r="DV49" s="617"/>
      <c r="DW49" s="617"/>
      <c r="DX49" s="617"/>
      <c r="DY49" s="617"/>
      <c r="DZ49" s="617"/>
      <c r="EA49" s="617"/>
      <c r="EB49" s="617"/>
      <c r="EC49" s="617"/>
      <c r="ED49" s="617"/>
      <c r="EE49" s="617"/>
      <c r="EF49" s="617"/>
      <c r="EG49" s="617"/>
      <c r="EH49" s="617"/>
      <c r="EI49" s="617"/>
      <c r="EJ49" s="617"/>
      <c r="EK49" s="617"/>
      <c r="EL49" s="617"/>
      <c r="EM49" s="617"/>
      <c r="EN49" s="617"/>
      <c r="EO49" s="617"/>
      <c r="EP49" s="617"/>
      <c r="EQ49" s="617"/>
      <c r="ER49" s="617"/>
      <c r="ES49" s="617"/>
      <c r="ET49" s="617"/>
      <c r="EU49" s="617"/>
      <c r="EV49" s="617"/>
      <c r="EW49" s="617"/>
      <c r="EX49" s="617"/>
      <c r="EY49" s="617"/>
      <c r="EZ49" s="617"/>
      <c r="FA49" s="617"/>
      <c r="FB49" s="617"/>
      <c r="FC49" s="617"/>
      <c r="FD49" s="617"/>
      <c r="FE49" s="617"/>
      <c r="FF49" s="617"/>
      <c r="FG49" s="617"/>
      <c r="FH49" s="617"/>
      <c r="FI49" s="617"/>
      <c r="FJ49" s="617"/>
      <c r="FK49" s="617"/>
      <c r="FL49" s="617"/>
      <c r="FM49" s="617"/>
      <c r="FN49" s="617"/>
      <c r="FO49" s="617"/>
      <c r="FP49" s="617"/>
      <c r="FQ49" s="617"/>
      <c r="FR49" s="617"/>
      <c r="FS49" s="617"/>
      <c r="FT49" s="617"/>
      <c r="FU49" s="617"/>
      <c r="FV49" s="617"/>
      <c r="FW49" s="617"/>
      <c r="FX49" s="617"/>
      <c r="FY49" s="617"/>
      <c r="FZ49" s="617"/>
      <c r="GA49" s="617"/>
      <c r="GB49" s="617"/>
      <c r="GC49" s="617"/>
      <c r="GD49" s="617"/>
      <c r="GE49" s="617"/>
      <c r="GF49" s="617"/>
      <c r="GG49" s="617"/>
      <c r="GH49" s="617"/>
      <c r="GI49" s="617"/>
      <c r="GJ49" s="617"/>
      <c r="GK49" s="617"/>
      <c r="GL49" s="617"/>
      <c r="GM49" s="617"/>
      <c r="GN49" s="617"/>
      <c r="GO49" s="617"/>
      <c r="GP49" s="617"/>
      <c r="GQ49" s="617"/>
      <c r="GR49" s="617"/>
      <c r="GS49" s="617"/>
      <c r="GT49" s="617"/>
      <c r="GU49" s="617"/>
      <c r="GV49" s="617"/>
      <c r="GW49" s="617"/>
      <c r="GX49" s="617"/>
      <c r="GY49" s="617"/>
      <c r="GZ49" s="617"/>
      <c r="HA49" s="617"/>
      <c r="HB49" s="617"/>
      <c r="HC49" s="617"/>
      <c r="HD49" s="617"/>
      <c r="HE49" s="617"/>
      <c r="HF49" s="617"/>
      <c r="HG49" s="617"/>
      <c r="HH49" s="617"/>
      <c r="HI49" s="617"/>
      <c r="HJ49" s="617"/>
      <c r="HK49" s="617"/>
      <c r="HL49" s="617"/>
      <c r="HM49" s="617"/>
      <c r="HN49" s="617"/>
      <c r="HO49" s="617"/>
      <c r="HP49" s="617"/>
      <c r="HQ49" s="617"/>
      <c r="HR49" s="617"/>
      <c r="HS49" s="617"/>
      <c r="HT49" s="617"/>
      <c r="HU49" s="617"/>
      <c r="HV49" s="617"/>
      <c r="HW49" s="617"/>
      <c r="HX49" s="617"/>
      <c r="HY49" s="617"/>
      <c r="HZ49" s="617"/>
      <c r="IA49" s="617"/>
      <c r="IB49" s="617"/>
      <c r="IC49" s="617"/>
      <c r="ID49" s="617"/>
      <c r="IE49" s="617"/>
      <c r="IF49" s="617"/>
      <c r="IG49" s="617"/>
      <c r="IH49" s="617"/>
      <c r="II49" s="617"/>
      <c r="IJ49" s="617"/>
      <c r="IK49" s="617"/>
      <c r="IL49" s="617"/>
      <c r="IM49" s="617"/>
      <c r="IN49" s="617"/>
      <c r="IO49" s="617"/>
      <c r="IP49" s="617"/>
      <c r="IQ49" s="617"/>
      <c r="IR49" s="617"/>
      <c r="IS49" s="617"/>
      <c r="IT49" s="617"/>
      <c r="IU49" s="617"/>
      <c r="IV49" s="617"/>
    </row>
    <row r="50" s="640" customFormat="1" ht="23.1" customHeight="1" spans="1:256">
      <c r="A50" s="422" t="s">
        <v>148</v>
      </c>
      <c r="B50" s="747" t="s">
        <v>111</v>
      </c>
      <c r="C50" s="729" t="s">
        <v>181</v>
      </c>
      <c r="D50" s="748">
        <f t="shared" si="1"/>
        <v>166000</v>
      </c>
      <c r="E50" s="748">
        <f t="shared" si="4"/>
        <v>164200</v>
      </c>
      <c r="F50" s="748">
        <v>164200</v>
      </c>
      <c r="G50" s="748"/>
      <c r="H50" s="748">
        <v>0</v>
      </c>
      <c r="I50" s="748">
        <v>0</v>
      </c>
      <c r="J50" s="748">
        <v>0</v>
      </c>
      <c r="K50" s="748">
        <f t="shared" si="6"/>
        <v>0</v>
      </c>
      <c r="L50" s="748"/>
      <c r="M50" s="748"/>
      <c r="N50" s="748"/>
      <c r="O50" s="748">
        <v>0</v>
      </c>
      <c r="P50" s="748">
        <v>0</v>
      </c>
      <c r="Q50" s="748">
        <v>0</v>
      </c>
      <c r="R50" s="748">
        <v>0</v>
      </c>
      <c r="S50" s="748">
        <v>0</v>
      </c>
      <c r="T50" s="748">
        <v>1800</v>
      </c>
      <c r="U50" s="748">
        <v>1800</v>
      </c>
      <c r="V50" s="772">
        <v>0</v>
      </c>
      <c r="W50" s="773">
        <v>0</v>
      </c>
      <c r="X50" s="773">
        <v>0</v>
      </c>
      <c r="Y50" s="772">
        <v>0</v>
      </c>
      <c r="Z50" s="781"/>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c r="DJ50" s="617"/>
      <c r="DK50" s="617"/>
      <c r="DL50" s="617"/>
      <c r="DM50" s="617"/>
      <c r="DN50" s="617"/>
      <c r="DO50" s="617"/>
      <c r="DP50" s="617"/>
      <c r="DQ50" s="617"/>
      <c r="DR50" s="617"/>
      <c r="DS50" s="617"/>
      <c r="DT50" s="617"/>
      <c r="DU50" s="617"/>
      <c r="DV50" s="617"/>
      <c r="DW50" s="617"/>
      <c r="DX50" s="617"/>
      <c r="DY50" s="617"/>
      <c r="DZ50" s="617"/>
      <c r="EA50" s="617"/>
      <c r="EB50" s="617"/>
      <c r="EC50" s="617"/>
      <c r="ED50" s="617"/>
      <c r="EE50" s="617"/>
      <c r="EF50" s="617"/>
      <c r="EG50" s="617"/>
      <c r="EH50" s="617"/>
      <c r="EI50" s="617"/>
      <c r="EJ50" s="617"/>
      <c r="EK50" s="617"/>
      <c r="EL50" s="617"/>
      <c r="EM50" s="617"/>
      <c r="EN50" s="617"/>
      <c r="EO50" s="617"/>
      <c r="EP50" s="617"/>
      <c r="EQ50" s="617"/>
      <c r="ER50" s="617"/>
      <c r="ES50" s="617"/>
      <c r="ET50" s="617"/>
      <c r="EU50" s="617"/>
      <c r="EV50" s="617"/>
      <c r="EW50" s="617"/>
      <c r="EX50" s="617"/>
      <c r="EY50" s="617"/>
      <c r="EZ50" s="617"/>
      <c r="FA50" s="617"/>
      <c r="FB50" s="617"/>
      <c r="FC50" s="617"/>
      <c r="FD50" s="617"/>
      <c r="FE50" s="617"/>
      <c r="FF50" s="617"/>
      <c r="FG50" s="617"/>
      <c r="FH50" s="617"/>
      <c r="FI50" s="617"/>
      <c r="FJ50" s="617"/>
      <c r="FK50" s="617"/>
      <c r="FL50" s="617"/>
      <c r="FM50" s="617"/>
      <c r="FN50" s="617"/>
      <c r="FO50" s="617"/>
      <c r="FP50" s="617"/>
      <c r="FQ50" s="617"/>
      <c r="FR50" s="617"/>
      <c r="FS50" s="617"/>
      <c r="FT50" s="617"/>
      <c r="FU50" s="617"/>
      <c r="FV50" s="617"/>
      <c r="FW50" s="617"/>
      <c r="FX50" s="617"/>
      <c r="FY50" s="617"/>
      <c r="FZ50" s="617"/>
      <c r="GA50" s="617"/>
      <c r="GB50" s="617"/>
      <c r="GC50" s="617"/>
      <c r="GD50" s="617"/>
      <c r="GE50" s="617"/>
      <c r="GF50" s="617"/>
      <c r="GG50" s="617"/>
      <c r="GH50" s="617"/>
      <c r="GI50" s="617"/>
      <c r="GJ50" s="617"/>
      <c r="GK50" s="617"/>
      <c r="GL50" s="617"/>
      <c r="GM50" s="617"/>
      <c r="GN50" s="617"/>
      <c r="GO50" s="617"/>
      <c r="GP50" s="617"/>
      <c r="GQ50" s="617"/>
      <c r="GR50" s="617"/>
      <c r="GS50" s="617"/>
      <c r="GT50" s="617"/>
      <c r="GU50" s="617"/>
      <c r="GV50" s="617"/>
      <c r="GW50" s="617"/>
      <c r="GX50" s="617"/>
      <c r="GY50" s="617"/>
      <c r="GZ50" s="617"/>
      <c r="HA50" s="617"/>
      <c r="HB50" s="617"/>
      <c r="HC50" s="617"/>
      <c r="HD50" s="617"/>
      <c r="HE50" s="617"/>
      <c r="HF50" s="617"/>
      <c r="HG50" s="617"/>
      <c r="HH50" s="617"/>
      <c r="HI50" s="617"/>
      <c r="HJ50" s="617"/>
      <c r="HK50" s="617"/>
      <c r="HL50" s="617"/>
      <c r="HM50" s="617"/>
      <c r="HN50" s="617"/>
      <c r="HO50" s="617"/>
      <c r="HP50" s="617"/>
      <c r="HQ50" s="617"/>
      <c r="HR50" s="617"/>
      <c r="HS50" s="617"/>
      <c r="HT50" s="617"/>
      <c r="HU50" s="617"/>
      <c r="HV50" s="617"/>
      <c r="HW50" s="617"/>
      <c r="HX50" s="617"/>
      <c r="HY50" s="617"/>
      <c r="HZ50" s="617"/>
      <c r="IA50" s="617"/>
      <c r="IB50" s="617"/>
      <c r="IC50" s="617"/>
      <c r="ID50" s="617"/>
      <c r="IE50" s="617"/>
      <c r="IF50" s="617"/>
      <c r="IG50" s="617"/>
      <c r="IH50" s="617"/>
      <c r="II50" s="617"/>
      <c r="IJ50" s="617"/>
      <c r="IK50" s="617"/>
      <c r="IL50" s="617"/>
      <c r="IM50" s="617"/>
      <c r="IN50" s="617"/>
      <c r="IO50" s="617"/>
      <c r="IP50" s="617"/>
      <c r="IQ50" s="617"/>
      <c r="IR50" s="617"/>
      <c r="IS50" s="617"/>
      <c r="IT50" s="617"/>
      <c r="IU50" s="617"/>
      <c r="IV50" s="617"/>
    </row>
    <row r="51" s="740" customFormat="1" ht="23.1" customHeight="1" spans="1:256">
      <c r="A51" s="749"/>
      <c r="B51" s="750" t="s">
        <v>337</v>
      </c>
      <c r="C51" s="751" t="s">
        <v>282</v>
      </c>
      <c r="D51" s="752">
        <f t="shared" ref="D51:J51" si="34">D52+D58+D61+D64</f>
        <v>3667666</v>
      </c>
      <c r="E51" s="752">
        <f t="shared" si="4"/>
        <v>2499839</v>
      </c>
      <c r="F51" s="752">
        <f t="shared" si="34"/>
        <v>1544100</v>
      </c>
      <c r="G51" s="752">
        <f t="shared" si="34"/>
        <v>827064</v>
      </c>
      <c r="H51" s="752">
        <f t="shared" si="34"/>
        <v>0</v>
      </c>
      <c r="I51" s="752">
        <f t="shared" si="34"/>
        <v>128675</v>
      </c>
      <c r="J51" s="752">
        <f t="shared" si="34"/>
        <v>0</v>
      </c>
      <c r="K51" s="752">
        <f t="shared" si="6"/>
        <v>819002</v>
      </c>
      <c r="L51" s="752">
        <f t="shared" ref="L51:Y51" si="35">L52+L58+L61+L64</f>
        <v>379386</v>
      </c>
      <c r="M51" s="752">
        <f t="shared" si="35"/>
        <v>189693</v>
      </c>
      <c r="N51" s="752">
        <f t="shared" si="35"/>
        <v>177837</v>
      </c>
      <c r="O51" s="752">
        <f t="shared" si="35"/>
        <v>0</v>
      </c>
      <c r="P51" s="752">
        <f t="shared" si="35"/>
        <v>23712</v>
      </c>
      <c r="Q51" s="752">
        <f t="shared" si="35"/>
        <v>16598</v>
      </c>
      <c r="R51" s="752">
        <f t="shared" si="35"/>
        <v>31776</v>
      </c>
      <c r="S51" s="752">
        <f t="shared" si="35"/>
        <v>284540</v>
      </c>
      <c r="T51" s="752">
        <f t="shared" si="35"/>
        <v>64285</v>
      </c>
      <c r="U51" s="752">
        <f t="shared" si="35"/>
        <v>2520</v>
      </c>
      <c r="V51" s="752">
        <f t="shared" si="35"/>
        <v>0</v>
      </c>
      <c r="W51" s="752">
        <f t="shared" si="35"/>
        <v>23162</v>
      </c>
      <c r="X51" s="752">
        <f t="shared" si="35"/>
        <v>38603</v>
      </c>
      <c r="Y51" s="752">
        <f t="shared" si="35"/>
        <v>0</v>
      </c>
      <c r="Z51" s="782"/>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3"/>
      <c r="BC51" s="783"/>
      <c r="BD51" s="783"/>
      <c r="BE51" s="783"/>
      <c r="BF51" s="783"/>
      <c r="BG51" s="783"/>
      <c r="BH51" s="783"/>
      <c r="BI51" s="783"/>
      <c r="BJ51" s="783"/>
      <c r="BK51" s="783"/>
      <c r="BL51" s="783"/>
      <c r="BM51" s="783"/>
      <c r="BN51" s="783"/>
      <c r="BO51" s="783"/>
      <c r="BP51" s="783"/>
      <c r="BQ51" s="783"/>
      <c r="BR51" s="783"/>
      <c r="BS51" s="783"/>
      <c r="BT51" s="783"/>
      <c r="BU51" s="783"/>
      <c r="BV51" s="783"/>
      <c r="BW51" s="783"/>
      <c r="BX51" s="783"/>
      <c r="BY51" s="783"/>
      <c r="BZ51" s="783"/>
      <c r="CA51" s="783"/>
      <c r="CB51" s="783"/>
      <c r="CC51" s="783"/>
      <c r="CD51" s="783"/>
      <c r="CE51" s="783"/>
      <c r="CF51" s="783"/>
      <c r="CG51" s="783"/>
      <c r="CH51" s="783"/>
      <c r="CI51" s="783"/>
      <c r="CJ51" s="783"/>
      <c r="CK51" s="783"/>
      <c r="CL51" s="783"/>
      <c r="CM51" s="783"/>
      <c r="CN51" s="783"/>
      <c r="CO51" s="783"/>
      <c r="CP51" s="783"/>
      <c r="CQ51" s="783"/>
      <c r="CR51" s="783"/>
      <c r="CS51" s="783"/>
      <c r="CT51" s="783"/>
      <c r="CU51" s="783"/>
      <c r="CV51" s="783"/>
      <c r="CW51" s="783"/>
      <c r="CX51" s="783"/>
      <c r="CY51" s="783"/>
      <c r="CZ51" s="783"/>
      <c r="DA51" s="783"/>
      <c r="DB51" s="783"/>
      <c r="DC51" s="783"/>
      <c r="DD51" s="783"/>
      <c r="DE51" s="783"/>
      <c r="DF51" s="783"/>
      <c r="DG51" s="783"/>
      <c r="DH51" s="783"/>
      <c r="DI51" s="783"/>
      <c r="DJ51" s="783"/>
      <c r="DK51" s="783"/>
      <c r="DL51" s="783"/>
      <c r="DM51" s="783"/>
      <c r="DN51" s="783"/>
      <c r="DO51" s="783"/>
      <c r="DP51" s="783"/>
      <c r="DQ51" s="783"/>
      <c r="DR51" s="783"/>
      <c r="DS51" s="783"/>
      <c r="DT51" s="783"/>
      <c r="DU51" s="783"/>
      <c r="DV51" s="783"/>
      <c r="DW51" s="783"/>
      <c r="DX51" s="783"/>
      <c r="DY51" s="783"/>
      <c r="DZ51" s="783"/>
      <c r="EA51" s="783"/>
      <c r="EB51" s="783"/>
      <c r="EC51" s="783"/>
      <c r="ED51" s="783"/>
      <c r="EE51" s="783"/>
      <c r="EF51" s="783"/>
      <c r="EG51" s="783"/>
      <c r="EH51" s="783"/>
      <c r="EI51" s="783"/>
      <c r="EJ51" s="783"/>
      <c r="EK51" s="783"/>
      <c r="EL51" s="783"/>
      <c r="EM51" s="783"/>
      <c r="EN51" s="783"/>
      <c r="EO51" s="783"/>
      <c r="EP51" s="783"/>
      <c r="EQ51" s="783"/>
      <c r="ER51" s="783"/>
      <c r="ES51" s="783"/>
      <c r="ET51" s="783"/>
      <c r="EU51" s="783"/>
      <c r="EV51" s="783"/>
      <c r="EW51" s="783"/>
      <c r="EX51" s="783"/>
      <c r="EY51" s="783"/>
      <c r="EZ51" s="783"/>
      <c r="FA51" s="783"/>
      <c r="FB51" s="783"/>
      <c r="FC51" s="783"/>
      <c r="FD51" s="783"/>
      <c r="FE51" s="783"/>
      <c r="FF51" s="783"/>
      <c r="FG51" s="783"/>
      <c r="FH51" s="783"/>
      <c r="FI51" s="783"/>
      <c r="FJ51" s="783"/>
      <c r="FK51" s="783"/>
      <c r="FL51" s="783"/>
      <c r="FM51" s="783"/>
      <c r="FN51" s="783"/>
      <c r="FO51" s="783"/>
      <c r="FP51" s="783"/>
      <c r="FQ51" s="783"/>
      <c r="FR51" s="783"/>
      <c r="FS51" s="783"/>
      <c r="FT51" s="783"/>
      <c r="FU51" s="783"/>
      <c r="FV51" s="783"/>
      <c r="FW51" s="783"/>
      <c r="FX51" s="783"/>
      <c r="FY51" s="783"/>
      <c r="FZ51" s="783"/>
      <c r="GA51" s="783"/>
      <c r="GB51" s="783"/>
      <c r="GC51" s="783"/>
      <c r="GD51" s="783"/>
      <c r="GE51" s="783"/>
      <c r="GF51" s="783"/>
      <c r="GG51" s="783"/>
      <c r="GH51" s="783"/>
      <c r="GI51" s="783"/>
      <c r="GJ51" s="783"/>
      <c r="GK51" s="783"/>
      <c r="GL51" s="783"/>
      <c r="GM51" s="783"/>
      <c r="GN51" s="783"/>
      <c r="GO51" s="783"/>
      <c r="GP51" s="783"/>
      <c r="GQ51" s="783"/>
      <c r="GR51" s="783"/>
      <c r="GS51" s="783"/>
      <c r="GT51" s="783"/>
      <c r="GU51" s="783"/>
      <c r="GV51" s="783"/>
      <c r="GW51" s="783"/>
      <c r="GX51" s="783"/>
      <c r="GY51" s="783"/>
      <c r="GZ51" s="783"/>
      <c r="HA51" s="783"/>
      <c r="HB51" s="783"/>
      <c r="HC51" s="783"/>
      <c r="HD51" s="783"/>
      <c r="HE51" s="783"/>
      <c r="HF51" s="783"/>
      <c r="HG51" s="783"/>
      <c r="HH51" s="783"/>
      <c r="HI51" s="783"/>
      <c r="HJ51" s="783"/>
      <c r="HK51" s="783"/>
      <c r="HL51" s="783"/>
      <c r="HM51" s="783"/>
      <c r="HN51" s="783"/>
      <c r="HO51" s="783"/>
      <c r="HP51" s="783"/>
      <c r="HQ51" s="783"/>
      <c r="HR51" s="783"/>
      <c r="HS51" s="783"/>
      <c r="HT51" s="783"/>
      <c r="HU51" s="783"/>
      <c r="HV51" s="783"/>
      <c r="HW51" s="783"/>
      <c r="HX51" s="783"/>
      <c r="HY51" s="783"/>
      <c r="HZ51" s="783"/>
      <c r="IA51" s="783"/>
      <c r="IB51" s="783"/>
      <c r="IC51" s="783"/>
      <c r="ID51" s="783"/>
      <c r="IE51" s="783"/>
      <c r="IF51" s="783"/>
      <c r="IG51" s="783"/>
      <c r="IH51" s="783"/>
      <c r="II51" s="783"/>
      <c r="IJ51" s="783"/>
      <c r="IK51" s="783"/>
      <c r="IL51" s="783"/>
      <c r="IM51" s="783"/>
      <c r="IN51" s="783"/>
      <c r="IO51" s="783"/>
      <c r="IP51" s="783"/>
      <c r="IQ51" s="783"/>
      <c r="IR51" s="783"/>
      <c r="IS51" s="783"/>
      <c r="IT51" s="783"/>
      <c r="IU51" s="783"/>
      <c r="IV51" s="783"/>
    </row>
    <row r="52" s="741" customFormat="1" ht="23.1" customHeight="1" spans="1:256">
      <c r="A52" s="753" t="s">
        <v>289</v>
      </c>
      <c r="B52" s="754" t="s">
        <v>338</v>
      </c>
      <c r="C52" s="755" t="s">
        <v>162</v>
      </c>
      <c r="D52" s="756">
        <f t="shared" ref="D52:D66" si="36">E52+K52+S52+T52</f>
        <v>702930</v>
      </c>
      <c r="E52" s="756">
        <f t="shared" si="4"/>
        <v>0</v>
      </c>
      <c r="F52" s="756">
        <f t="shared" ref="F52:J52" si="37">F53+F56</f>
        <v>0</v>
      </c>
      <c r="G52" s="756">
        <f t="shared" si="37"/>
        <v>0</v>
      </c>
      <c r="H52" s="756">
        <f t="shared" si="37"/>
        <v>0</v>
      </c>
      <c r="I52" s="756">
        <f t="shared" si="37"/>
        <v>0</v>
      </c>
      <c r="J52" s="756">
        <f t="shared" si="37"/>
        <v>0</v>
      </c>
      <c r="K52" s="756">
        <f t="shared" si="6"/>
        <v>641165</v>
      </c>
      <c r="L52" s="756">
        <f t="shared" ref="L52:S52" si="38">L53+L56</f>
        <v>379386</v>
      </c>
      <c r="M52" s="756">
        <f t="shared" si="38"/>
        <v>189693</v>
      </c>
      <c r="N52" s="756">
        <f t="shared" si="38"/>
        <v>0</v>
      </c>
      <c r="O52" s="756">
        <f t="shared" si="38"/>
        <v>0</v>
      </c>
      <c r="P52" s="756">
        <f t="shared" si="38"/>
        <v>23712</v>
      </c>
      <c r="Q52" s="756">
        <f t="shared" si="38"/>
        <v>16598</v>
      </c>
      <c r="R52" s="756">
        <f t="shared" si="38"/>
        <v>31776</v>
      </c>
      <c r="S52" s="756">
        <f t="shared" si="38"/>
        <v>0</v>
      </c>
      <c r="T52" s="756">
        <f t="shared" ref="T52:T55" si="39">SUM(U52:Y52)</f>
        <v>61765</v>
      </c>
      <c r="U52" s="756">
        <f t="shared" ref="U52:Y52" si="40">U53+U56</f>
        <v>0</v>
      </c>
      <c r="V52" s="756">
        <f t="shared" si="40"/>
        <v>0</v>
      </c>
      <c r="W52" s="756">
        <f t="shared" si="40"/>
        <v>23162</v>
      </c>
      <c r="X52" s="756">
        <f t="shared" si="40"/>
        <v>38603</v>
      </c>
      <c r="Y52" s="756">
        <f t="shared" si="40"/>
        <v>0</v>
      </c>
      <c r="Z52" s="784"/>
      <c r="AA52" s="785"/>
      <c r="AB52" s="785"/>
      <c r="AC52" s="785"/>
      <c r="AD52" s="785"/>
      <c r="AE52" s="785"/>
      <c r="AF52" s="785"/>
      <c r="AG52" s="785"/>
      <c r="AH52" s="785"/>
      <c r="AI52" s="785"/>
      <c r="AJ52" s="785"/>
      <c r="AK52" s="785"/>
      <c r="AL52" s="785"/>
      <c r="AM52" s="785"/>
      <c r="AN52" s="785"/>
      <c r="AO52" s="785"/>
      <c r="AP52" s="785"/>
      <c r="AQ52" s="785"/>
      <c r="AR52" s="785"/>
      <c r="AS52" s="785"/>
      <c r="AT52" s="785"/>
      <c r="AU52" s="785"/>
      <c r="AV52" s="785"/>
      <c r="AW52" s="785"/>
      <c r="AX52" s="785"/>
      <c r="AY52" s="785"/>
      <c r="AZ52" s="785"/>
      <c r="BA52" s="785"/>
      <c r="BB52" s="785"/>
      <c r="BC52" s="785"/>
      <c r="BD52" s="785"/>
      <c r="BE52" s="785"/>
      <c r="BF52" s="785"/>
      <c r="BG52" s="785"/>
      <c r="BH52" s="785"/>
      <c r="BI52" s="785"/>
      <c r="BJ52" s="785"/>
      <c r="BK52" s="785"/>
      <c r="BL52" s="785"/>
      <c r="BM52" s="785"/>
      <c r="BN52" s="785"/>
      <c r="BO52" s="785"/>
      <c r="BP52" s="785"/>
      <c r="BQ52" s="785"/>
      <c r="BR52" s="785"/>
      <c r="BS52" s="785"/>
      <c r="BT52" s="785"/>
      <c r="BU52" s="785"/>
      <c r="BV52" s="785"/>
      <c r="BW52" s="785"/>
      <c r="BX52" s="785"/>
      <c r="BY52" s="785"/>
      <c r="BZ52" s="785"/>
      <c r="CA52" s="785"/>
      <c r="CB52" s="785"/>
      <c r="CC52" s="785"/>
      <c r="CD52" s="785"/>
      <c r="CE52" s="785"/>
      <c r="CF52" s="785"/>
      <c r="CG52" s="785"/>
      <c r="CH52" s="785"/>
      <c r="CI52" s="785"/>
      <c r="CJ52" s="785"/>
      <c r="CK52" s="785"/>
      <c r="CL52" s="785"/>
      <c r="CM52" s="785"/>
      <c r="CN52" s="785"/>
      <c r="CO52" s="785"/>
      <c r="CP52" s="785"/>
      <c r="CQ52" s="785"/>
      <c r="CR52" s="785"/>
      <c r="CS52" s="785"/>
      <c r="CT52" s="785"/>
      <c r="CU52" s="785"/>
      <c r="CV52" s="785"/>
      <c r="CW52" s="785"/>
      <c r="CX52" s="785"/>
      <c r="CY52" s="785"/>
      <c r="CZ52" s="785"/>
      <c r="DA52" s="785"/>
      <c r="DB52" s="785"/>
      <c r="DC52" s="785"/>
      <c r="DD52" s="785"/>
      <c r="DE52" s="785"/>
      <c r="DF52" s="785"/>
      <c r="DG52" s="785"/>
      <c r="DH52" s="785"/>
      <c r="DI52" s="785"/>
      <c r="DJ52" s="785"/>
      <c r="DK52" s="785"/>
      <c r="DL52" s="785"/>
      <c r="DM52" s="785"/>
      <c r="DN52" s="785"/>
      <c r="DO52" s="785"/>
      <c r="DP52" s="785"/>
      <c r="DQ52" s="785"/>
      <c r="DR52" s="785"/>
      <c r="DS52" s="785"/>
      <c r="DT52" s="785"/>
      <c r="DU52" s="785"/>
      <c r="DV52" s="785"/>
      <c r="DW52" s="785"/>
      <c r="DX52" s="785"/>
      <c r="DY52" s="785"/>
      <c r="DZ52" s="785"/>
      <c r="EA52" s="785"/>
      <c r="EB52" s="785"/>
      <c r="EC52" s="785"/>
      <c r="ED52" s="785"/>
      <c r="EE52" s="785"/>
      <c r="EF52" s="785"/>
      <c r="EG52" s="785"/>
      <c r="EH52" s="785"/>
      <c r="EI52" s="785"/>
      <c r="EJ52" s="785"/>
      <c r="EK52" s="785"/>
      <c r="EL52" s="785"/>
      <c r="EM52" s="785"/>
      <c r="EN52" s="785"/>
      <c r="EO52" s="785"/>
      <c r="EP52" s="785"/>
      <c r="EQ52" s="785"/>
      <c r="ER52" s="785"/>
      <c r="ES52" s="785"/>
      <c r="ET52" s="785"/>
      <c r="EU52" s="785"/>
      <c r="EV52" s="785"/>
      <c r="EW52" s="785"/>
      <c r="EX52" s="785"/>
      <c r="EY52" s="785"/>
      <c r="EZ52" s="785"/>
      <c r="FA52" s="785"/>
      <c r="FB52" s="785"/>
      <c r="FC52" s="785"/>
      <c r="FD52" s="785"/>
      <c r="FE52" s="785"/>
      <c r="FF52" s="785"/>
      <c r="FG52" s="785"/>
      <c r="FH52" s="785"/>
      <c r="FI52" s="785"/>
      <c r="FJ52" s="785"/>
      <c r="FK52" s="785"/>
      <c r="FL52" s="785"/>
      <c r="FM52" s="785"/>
      <c r="FN52" s="785"/>
      <c r="FO52" s="785"/>
      <c r="FP52" s="785"/>
      <c r="FQ52" s="785"/>
      <c r="FR52" s="785"/>
      <c r="FS52" s="785"/>
      <c r="FT52" s="785"/>
      <c r="FU52" s="785"/>
      <c r="FV52" s="785"/>
      <c r="FW52" s="785"/>
      <c r="FX52" s="785"/>
      <c r="FY52" s="785"/>
      <c r="FZ52" s="785"/>
      <c r="GA52" s="785"/>
      <c r="GB52" s="785"/>
      <c r="GC52" s="785"/>
      <c r="GD52" s="785"/>
      <c r="GE52" s="785"/>
      <c r="GF52" s="785"/>
      <c r="GG52" s="785"/>
      <c r="GH52" s="785"/>
      <c r="GI52" s="785"/>
      <c r="GJ52" s="785"/>
      <c r="GK52" s="785"/>
      <c r="GL52" s="785"/>
      <c r="GM52" s="785"/>
      <c r="GN52" s="785"/>
      <c r="GO52" s="785"/>
      <c r="GP52" s="785"/>
      <c r="GQ52" s="785"/>
      <c r="GR52" s="785"/>
      <c r="GS52" s="785"/>
      <c r="GT52" s="785"/>
      <c r="GU52" s="785"/>
      <c r="GV52" s="785"/>
      <c r="GW52" s="785"/>
      <c r="GX52" s="785"/>
      <c r="GY52" s="785"/>
      <c r="GZ52" s="785"/>
      <c r="HA52" s="785"/>
      <c r="HB52" s="785"/>
      <c r="HC52" s="785"/>
      <c r="HD52" s="785"/>
      <c r="HE52" s="785"/>
      <c r="HF52" s="785"/>
      <c r="HG52" s="785"/>
      <c r="HH52" s="785"/>
      <c r="HI52" s="785"/>
      <c r="HJ52" s="785"/>
      <c r="HK52" s="785"/>
      <c r="HL52" s="785"/>
      <c r="HM52" s="785"/>
      <c r="HN52" s="785"/>
      <c r="HO52" s="785"/>
      <c r="HP52" s="785"/>
      <c r="HQ52" s="785"/>
      <c r="HR52" s="785"/>
      <c r="HS52" s="785"/>
      <c r="HT52" s="785"/>
      <c r="HU52" s="785"/>
      <c r="HV52" s="785"/>
      <c r="HW52" s="785"/>
      <c r="HX52" s="785"/>
      <c r="HY52" s="785"/>
      <c r="HZ52" s="785"/>
      <c r="IA52" s="785"/>
      <c r="IB52" s="785"/>
      <c r="IC52" s="785"/>
      <c r="ID52" s="785"/>
      <c r="IE52" s="785"/>
      <c r="IF52" s="785"/>
      <c r="IG52" s="785"/>
      <c r="IH52" s="785"/>
      <c r="II52" s="785"/>
      <c r="IJ52" s="785"/>
      <c r="IK52" s="785"/>
      <c r="IL52" s="785"/>
      <c r="IM52" s="785"/>
      <c r="IN52" s="785"/>
      <c r="IO52" s="785"/>
      <c r="IP52" s="785"/>
      <c r="IQ52" s="785"/>
      <c r="IR52" s="785"/>
      <c r="IS52" s="785"/>
      <c r="IT52" s="785"/>
      <c r="IU52" s="785"/>
      <c r="IV52" s="785"/>
    </row>
    <row r="53" s="741" customFormat="1" ht="23.1" customHeight="1" spans="1:256">
      <c r="A53" s="753" t="s">
        <v>302</v>
      </c>
      <c r="B53" s="754" t="s">
        <v>338</v>
      </c>
      <c r="C53" s="755" t="s">
        <v>164</v>
      </c>
      <c r="D53" s="756">
        <f t="shared" si="36"/>
        <v>569079</v>
      </c>
      <c r="E53" s="756">
        <f t="shared" si="4"/>
        <v>0</v>
      </c>
      <c r="F53" s="756">
        <f t="shared" ref="F53:J53" si="41">F54+F55</f>
        <v>0</v>
      </c>
      <c r="G53" s="756">
        <f t="shared" si="41"/>
        <v>0</v>
      </c>
      <c r="H53" s="756">
        <f t="shared" si="41"/>
        <v>0</v>
      </c>
      <c r="I53" s="756">
        <f t="shared" si="41"/>
        <v>0</v>
      </c>
      <c r="J53" s="756">
        <f t="shared" si="41"/>
        <v>0</v>
      </c>
      <c r="K53" s="756">
        <f t="shared" si="6"/>
        <v>569079</v>
      </c>
      <c r="L53" s="763">
        <v>379386</v>
      </c>
      <c r="M53" s="756">
        <f t="shared" ref="M53:S53" si="42">M54+M55</f>
        <v>189693</v>
      </c>
      <c r="N53" s="756">
        <f t="shared" si="42"/>
        <v>0</v>
      </c>
      <c r="O53" s="756">
        <f t="shared" si="42"/>
        <v>0</v>
      </c>
      <c r="P53" s="756">
        <f t="shared" si="42"/>
        <v>0</v>
      </c>
      <c r="Q53" s="756">
        <f t="shared" si="42"/>
        <v>0</v>
      </c>
      <c r="R53" s="756">
        <f t="shared" si="42"/>
        <v>0</v>
      </c>
      <c r="S53" s="756">
        <f t="shared" si="42"/>
        <v>0</v>
      </c>
      <c r="T53" s="756">
        <f t="shared" si="39"/>
        <v>0</v>
      </c>
      <c r="U53" s="756">
        <f t="shared" ref="U53:Y53" si="43">U54+U55</f>
        <v>0</v>
      </c>
      <c r="V53" s="756">
        <f t="shared" si="43"/>
        <v>0</v>
      </c>
      <c r="W53" s="756">
        <f t="shared" si="43"/>
        <v>0</v>
      </c>
      <c r="X53" s="756">
        <f t="shared" si="43"/>
        <v>0</v>
      </c>
      <c r="Y53" s="756">
        <f t="shared" si="43"/>
        <v>0</v>
      </c>
      <c r="Z53" s="784"/>
      <c r="AA53" s="785"/>
      <c r="AB53" s="785"/>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5"/>
      <c r="BE53" s="785"/>
      <c r="BF53" s="785"/>
      <c r="BG53" s="785"/>
      <c r="BH53" s="785"/>
      <c r="BI53" s="785"/>
      <c r="BJ53" s="785"/>
      <c r="BK53" s="785"/>
      <c r="BL53" s="785"/>
      <c r="BM53" s="785"/>
      <c r="BN53" s="785"/>
      <c r="BO53" s="785"/>
      <c r="BP53" s="785"/>
      <c r="BQ53" s="785"/>
      <c r="BR53" s="785"/>
      <c r="BS53" s="785"/>
      <c r="BT53" s="785"/>
      <c r="BU53" s="785"/>
      <c r="BV53" s="785"/>
      <c r="BW53" s="785"/>
      <c r="BX53" s="785"/>
      <c r="BY53" s="785"/>
      <c r="BZ53" s="785"/>
      <c r="CA53" s="785"/>
      <c r="CB53" s="785"/>
      <c r="CC53" s="785"/>
      <c r="CD53" s="785"/>
      <c r="CE53" s="785"/>
      <c r="CF53" s="785"/>
      <c r="CG53" s="785"/>
      <c r="CH53" s="785"/>
      <c r="CI53" s="785"/>
      <c r="CJ53" s="785"/>
      <c r="CK53" s="785"/>
      <c r="CL53" s="785"/>
      <c r="CM53" s="785"/>
      <c r="CN53" s="785"/>
      <c r="CO53" s="785"/>
      <c r="CP53" s="785"/>
      <c r="CQ53" s="785"/>
      <c r="CR53" s="785"/>
      <c r="CS53" s="785"/>
      <c r="CT53" s="785"/>
      <c r="CU53" s="785"/>
      <c r="CV53" s="785"/>
      <c r="CW53" s="785"/>
      <c r="CX53" s="785"/>
      <c r="CY53" s="785"/>
      <c r="CZ53" s="785"/>
      <c r="DA53" s="785"/>
      <c r="DB53" s="785"/>
      <c r="DC53" s="785"/>
      <c r="DD53" s="785"/>
      <c r="DE53" s="785"/>
      <c r="DF53" s="785"/>
      <c r="DG53" s="785"/>
      <c r="DH53" s="785"/>
      <c r="DI53" s="785"/>
      <c r="DJ53" s="785"/>
      <c r="DK53" s="785"/>
      <c r="DL53" s="785"/>
      <c r="DM53" s="785"/>
      <c r="DN53" s="785"/>
      <c r="DO53" s="785"/>
      <c r="DP53" s="785"/>
      <c r="DQ53" s="785"/>
      <c r="DR53" s="785"/>
      <c r="DS53" s="785"/>
      <c r="DT53" s="785"/>
      <c r="DU53" s="785"/>
      <c r="DV53" s="785"/>
      <c r="DW53" s="785"/>
      <c r="DX53" s="785"/>
      <c r="DY53" s="785"/>
      <c r="DZ53" s="785"/>
      <c r="EA53" s="785"/>
      <c r="EB53" s="785"/>
      <c r="EC53" s="785"/>
      <c r="ED53" s="785"/>
      <c r="EE53" s="785"/>
      <c r="EF53" s="785"/>
      <c r="EG53" s="785"/>
      <c r="EH53" s="785"/>
      <c r="EI53" s="785"/>
      <c r="EJ53" s="785"/>
      <c r="EK53" s="785"/>
      <c r="EL53" s="785"/>
      <c r="EM53" s="785"/>
      <c r="EN53" s="785"/>
      <c r="EO53" s="785"/>
      <c r="EP53" s="785"/>
      <c r="EQ53" s="785"/>
      <c r="ER53" s="785"/>
      <c r="ES53" s="785"/>
      <c r="ET53" s="785"/>
      <c r="EU53" s="785"/>
      <c r="EV53" s="785"/>
      <c r="EW53" s="785"/>
      <c r="EX53" s="785"/>
      <c r="EY53" s="785"/>
      <c r="EZ53" s="785"/>
      <c r="FA53" s="785"/>
      <c r="FB53" s="785"/>
      <c r="FC53" s="785"/>
      <c r="FD53" s="785"/>
      <c r="FE53" s="785"/>
      <c r="FF53" s="785"/>
      <c r="FG53" s="785"/>
      <c r="FH53" s="785"/>
      <c r="FI53" s="785"/>
      <c r="FJ53" s="785"/>
      <c r="FK53" s="785"/>
      <c r="FL53" s="785"/>
      <c r="FM53" s="785"/>
      <c r="FN53" s="785"/>
      <c r="FO53" s="785"/>
      <c r="FP53" s="785"/>
      <c r="FQ53" s="785"/>
      <c r="FR53" s="785"/>
      <c r="FS53" s="785"/>
      <c r="FT53" s="785"/>
      <c r="FU53" s="785"/>
      <c r="FV53" s="785"/>
      <c r="FW53" s="785"/>
      <c r="FX53" s="785"/>
      <c r="FY53" s="785"/>
      <c r="FZ53" s="785"/>
      <c r="GA53" s="785"/>
      <c r="GB53" s="785"/>
      <c r="GC53" s="785"/>
      <c r="GD53" s="785"/>
      <c r="GE53" s="785"/>
      <c r="GF53" s="785"/>
      <c r="GG53" s="785"/>
      <c r="GH53" s="785"/>
      <c r="GI53" s="785"/>
      <c r="GJ53" s="785"/>
      <c r="GK53" s="785"/>
      <c r="GL53" s="785"/>
      <c r="GM53" s="785"/>
      <c r="GN53" s="785"/>
      <c r="GO53" s="785"/>
      <c r="GP53" s="785"/>
      <c r="GQ53" s="785"/>
      <c r="GR53" s="785"/>
      <c r="GS53" s="785"/>
      <c r="GT53" s="785"/>
      <c r="GU53" s="785"/>
      <c r="GV53" s="785"/>
      <c r="GW53" s="785"/>
      <c r="GX53" s="785"/>
      <c r="GY53" s="785"/>
      <c r="GZ53" s="785"/>
      <c r="HA53" s="785"/>
      <c r="HB53" s="785"/>
      <c r="HC53" s="785"/>
      <c r="HD53" s="785"/>
      <c r="HE53" s="785"/>
      <c r="HF53" s="785"/>
      <c r="HG53" s="785"/>
      <c r="HH53" s="785"/>
      <c r="HI53" s="785"/>
      <c r="HJ53" s="785"/>
      <c r="HK53" s="785"/>
      <c r="HL53" s="785"/>
      <c r="HM53" s="785"/>
      <c r="HN53" s="785"/>
      <c r="HO53" s="785"/>
      <c r="HP53" s="785"/>
      <c r="HQ53" s="785"/>
      <c r="HR53" s="785"/>
      <c r="HS53" s="785"/>
      <c r="HT53" s="785"/>
      <c r="HU53" s="785"/>
      <c r="HV53" s="785"/>
      <c r="HW53" s="785"/>
      <c r="HX53" s="785"/>
      <c r="HY53" s="785"/>
      <c r="HZ53" s="785"/>
      <c r="IA53" s="785"/>
      <c r="IB53" s="785"/>
      <c r="IC53" s="785"/>
      <c r="ID53" s="785"/>
      <c r="IE53" s="785"/>
      <c r="IF53" s="785"/>
      <c r="IG53" s="785"/>
      <c r="IH53" s="785"/>
      <c r="II53" s="785"/>
      <c r="IJ53" s="785"/>
      <c r="IK53" s="785"/>
      <c r="IL53" s="785"/>
      <c r="IM53" s="785"/>
      <c r="IN53" s="785"/>
      <c r="IO53" s="785"/>
      <c r="IP53" s="785"/>
      <c r="IQ53" s="785"/>
      <c r="IR53" s="785"/>
      <c r="IS53" s="785"/>
      <c r="IT53" s="785"/>
      <c r="IU53" s="785"/>
      <c r="IV53" s="785"/>
    </row>
    <row r="54" s="741" customFormat="1" ht="23.1" customHeight="1" spans="1:256">
      <c r="A54" s="753" t="s">
        <v>303</v>
      </c>
      <c r="B54" s="754" t="s">
        <v>338</v>
      </c>
      <c r="C54" s="755" t="s">
        <v>166</v>
      </c>
      <c r="D54" s="756">
        <f t="shared" si="36"/>
        <v>379386</v>
      </c>
      <c r="E54" s="756">
        <f t="shared" si="4"/>
        <v>0</v>
      </c>
      <c r="F54" s="756"/>
      <c r="G54" s="756"/>
      <c r="H54" s="756"/>
      <c r="I54" s="756"/>
      <c r="J54" s="756"/>
      <c r="K54" s="756">
        <f t="shared" si="6"/>
        <v>379386</v>
      </c>
      <c r="L54" s="756">
        <v>379386</v>
      </c>
      <c r="M54" s="756"/>
      <c r="N54" s="756"/>
      <c r="O54" s="756"/>
      <c r="P54" s="756"/>
      <c r="Q54" s="756"/>
      <c r="R54" s="756"/>
      <c r="S54" s="756"/>
      <c r="T54" s="756">
        <f t="shared" si="39"/>
        <v>0</v>
      </c>
      <c r="U54" s="756"/>
      <c r="V54" s="756"/>
      <c r="W54" s="756"/>
      <c r="X54" s="756"/>
      <c r="Y54" s="756"/>
      <c r="Z54" s="784"/>
      <c r="AA54" s="785"/>
      <c r="AB54" s="785"/>
      <c r="AC54" s="785"/>
      <c r="AD54" s="785"/>
      <c r="AE54" s="785"/>
      <c r="AF54" s="785"/>
      <c r="AG54" s="785"/>
      <c r="AH54" s="785"/>
      <c r="AI54" s="785"/>
      <c r="AJ54" s="785"/>
      <c r="AK54" s="785"/>
      <c r="AL54" s="785"/>
      <c r="AM54" s="785"/>
      <c r="AN54" s="785"/>
      <c r="AO54" s="785"/>
      <c r="AP54" s="785"/>
      <c r="AQ54" s="785"/>
      <c r="AR54" s="785"/>
      <c r="AS54" s="785"/>
      <c r="AT54" s="785"/>
      <c r="AU54" s="785"/>
      <c r="AV54" s="785"/>
      <c r="AW54" s="785"/>
      <c r="AX54" s="785"/>
      <c r="AY54" s="785"/>
      <c r="AZ54" s="785"/>
      <c r="BA54" s="785"/>
      <c r="BB54" s="785"/>
      <c r="BC54" s="785"/>
      <c r="BD54" s="785"/>
      <c r="BE54" s="785"/>
      <c r="BF54" s="785"/>
      <c r="BG54" s="785"/>
      <c r="BH54" s="785"/>
      <c r="BI54" s="785"/>
      <c r="BJ54" s="785"/>
      <c r="BK54" s="785"/>
      <c r="BL54" s="785"/>
      <c r="BM54" s="785"/>
      <c r="BN54" s="785"/>
      <c r="BO54" s="785"/>
      <c r="BP54" s="785"/>
      <c r="BQ54" s="785"/>
      <c r="BR54" s="785"/>
      <c r="BS54" s="785"/>
      <c r="BT54" s="785"/>
      <c r="BU54" s="785"/>
      <c r="BV54" s="785"/>
      <c r="BW54" s="785"/>
      <c r="BX54" s="785"/>
      <c r="BY54" s="785"/>
      <c r="BZ54" s="785"/>
      <c r="CA54" s="785"/>
      <c r="CB54" s="785"/>
      <c r="CC54" s="785"/>
      <c r="CD54" s="785"/>
      <c r="CE54" s="785"/>
      <c r="CF54" s="785"/>
      <c r="CG54" s="785"/>
      <c r="CH54" s="785"/>
      <c r="CI54" s="785"/>
      <c r="CJ54" s="785"/>
      <c r="CK54" s="785"/>
      <c r="CL54" s="785"/>
      <c r="CM54" s="785"/>
      <c r="CN54" s="785"/>
      <c r="CO54" s="785"/>
      <c r="CP54" s="785"/>
      <c r="CQ54" s="785"/>
      <c r="CR54" s="785"/>
      <c r="CS54" s="785"/>
      <c r="CT54" s="785"/>
      <c r="CU54" s="785"/>
      <c r="CV54" s="785"/>
      <c r="CW54" s="785"/>
      <c r="CX54" s="785"/>
      <c r="CY54" s="785"/>
      <c r="CZ54" s="785"/>
      <c r="DA54" s="785"/>
      <c r="DB54" s="785"/>
      <c r="DC54" s="785"/>
      <c r="DD54" s="785"/>
      <c r="DE54" s="785"/>
      <c r="DF54" s="785"/>
      <c r="DG54" s="785"/>
      <c r="DH54" s="785"/>
      <c r="DI54" s="785"/>
      <c r="DJ54" s="785"/>
      <c r="DK54" s="785"/>
      <c r="DL54" s="785"/>
      <c r="DM54" s="785"/>
      <c r="DN54" s="785"/>
      <c r="DO54" s="785"/>
      <c r="DP54" s="785"/>
      <c r="DQ54" s="785"/>
      <c r="DR54" s="785"/>
      <c r="DS54" s="785"/>
      <c r="DT54" s="785"/>
      <c r="DU54" s="785"/>
      <c r="DV54" s="785"/>
      <c r="DW54" s="785"/>
      <c r="DX54" s="785"/>
      <c r="DY54" s="785"/>
      <c r="DZ54" s="785"/>
      <c r="EA54" s="785"/>
      <c r="EB54" s="785"/>
      <c r="EC54" s="785"/>
      <c r="ED54" s="785"/>
      <c r="EE54" s="785"/>
      <c r="EF54" s="785"/>
      <c r="EG54" s="785"/>
      <c r="EH54" s="785"/>
      <c r="EI54" s="785"/>
      <c r="EJ54" s="785"/>
      <c r="EK54" s="785"/>
      <c r="EL54" s="785"/>
      <c r="EM54" s="785"/>
      <c r="EN54" s="785"/>
      <c r="EO54" s="785"/>
      <c r="EP54" s="785"/>
      <c r="EQ54" s="785"/>
      <c r="ER54" s="785"/>
      <c r="ES54" s="785"/>
      <c r="ET54" s="785"/>
      <c r="EU54" s="785"/>
      <c r="EV54" s="785"/>
      <c r="EW54" s="785"/>
      <c r="EX54" s="785"/>
      <c r="EY54" s="785"/>
      <c r="EZ54" s="785"/>
      <c r="FA54" s="785"/>
      <c r="FB54" s="785"/>
      <c r="FC54" s="785"/>
      <c r="FD54" s="785"/>
      <c r="FE54" s="785"/>
      <c r="FF54" s="785"/>
      <c r="FG54" s="785"/>
      <c r="FH54" s="785"/>
      <c r="FI54" s="785"/>
      <c r="FJ54" s="785"/>
      <c r="FK54" s="785"/>
      <c r="FL54" s="785"/>
      <c r="FM54" s="785"/>
      <c r="FN54" s="785"/>
      <c r="FO54" s="785"/>
      <c r="FP54" s="785"/>
      <c r="FQ54" s="785"/>
      <c r="FR54" s="785"/>
      <c r="FS54" s="785"/>
      <c r="FT54" s="785"/>
      <c r="FU54" s="785"/>
      <c r="FV54" s="785"/>
      <c r="FW54" s="785"/>
      <c r="FX54" s="785"/>
      <c r="FY54" s="785"/>
      <c r="FZ54" s="785"/>
      <c r="GA54" s="785"/>
      <c r="GB54" s="785"/>
      <c r="GC54" s="785"/>
      <c r="GD54" s="785"/>
      <c r="GE54" s="785"/>
      <c r="GF54" s="785"/>
      <c r="GG54" s="785"/>
      <c r="GH54" s="785"/>
      <c r="GI54" s="785"/>
      <c r="GJ54" s="785"/>
      <c r="GK54" s="785"/>
      <c r="GL54" s="785"/>
      <c r="GM54" s="785"/>
      <c r="GN54" s="785"/>
      <c r="GO54" s="785"/>
      <c r="GP54" s="785"/>
      <c r="GQ54" s="785"/>
      <c r="GR54" s="785"/>
      <c r="GS54" s="785"/>
      <c r="GT54" s="785"/>
      <c r="GU54" s="785"/>
      <c r="GV54" s="785"/>
      <c r="GW54" s="785"/>
      <c r="GX54" s="785"/>
      <c r="GY54" s="785"/>
      <c r="GZ54" s="785"/>
      <c r="HA54" s="785"/>
      <c r="HB54" s="785"/>
      <c r="HC54" s="785"/>
      <c r="HD54" s="785"/>
      <c r="HE54" s="785"/>
      <c r="HF54" s="785"/>
      <c r="HG54" s="785"/>
      <c r="HH54" s="785"/>
      <c r="HI54" s="785"/>
      <c r="HJ54" s="785"/>
      <c r="HK54" s="785"/>
      <c r="HL54" s="785"/>
      <c r="HM54" s="785"/>
      <c r="HN54" s="785"/>
      <c r="HO54" s="785"/>
      <c r="HP54" s="785"/>
      <c r="HQ54" s="785"/>
      <c r="HR54" s="785"/>
      <c r="HS54" s="785"/>
      <c r="HT54" s="785"/>
      <c r="HU54" s="785"/>
      <c r="HV54" s="785"/>
      <c r="HW54" s="785"/>
      <c r="HX54" s="785"/>
      <c r="HY54" s="785"/>
      <c r="HZ54" s="785"/>
      <c r="IA54" s="785"/>
      <c r="IB54" s="785"/>
      <c r="IC54" s="785"/>
      <c r="ID54" s="785"/>
      <c r="IE54" s="785"/>
      <c r="IF54" s="785"/>
      <c r="IG54" s="785"/>
      <c r="IH54" s="785"/>
      <c r="II54" s="785"/>
      <c r="IJ54" s="785"/>
      <c r="IK54" s="785"/>
      <c r="IL54" s="785"/>
      <c r="IM54" s="785"/>
      <c r="IN54" s="785"/>
      <c r="IO54" s="785"/>
      <c r="IP54" s="785"/>
      <c r="IQ54" s="785"/>
      <c r="IR54" s="785"/>
      <c r="IS54" s="785"/>
      <c r="IT54" s="785"/>
      <c r="IU54" s="785"/>
      <c r="IV54" s="785"/>
    </row>
    <row r="55" s="741" customFormat="1" ht="23.1" customHeight="1" spans="1:256">
      <c r="A55" s="753" t="s">
        <v>304</v>
      </c>
      <c r="B55" s="754" t="s">
        <v>338</v>
      </c>
      <c r="C55" s="755" t="s">
        <v>168</v>
      </c>
      <c r="D55" s="756">
        <f t="shared" si="36"/>
        <v>189693</v>
      </c>
      <c r="E55" s="756">
        <f t="shared" si="4"/>
        <v>0</v>
      </c>
      <c r="F55" s="756"/>
      <c r="G55" s="756"/>
      <c r="H55" s="756"/>
      <c r="I55" s="756"/>
      <c r="J55" s="756"/>
      <c r="K55" s="756">
        <f t="shared" si="6"/>
        <v>189693</v>
      </c>
      <c r="L55" s="756"/>
      <c r="M55" s="756">
        <v>189693</v>
      </c>
      <c r="N55" s="756"/>
      <c r="O55" s="756"/>
      <c r="P55" s="756"/>
      <c r="Q55" s="756"/>
      <c r="R55" s="756"/>
      <c r="S55" s="756"/>
      <c r="T55" s="756">
        <f t="shared" si="39"/>
        <v>0</v>
      </c>
      <c r="U55" s="756"/>
      <c r="V55" s="756"/>
      <c r="W55" s="756"/>
      <c r="X55" s="756"/>
      <c r="Y55" s="756"/>
      <c r="Z55" s="784"/>
      <c r="AA55" s="785"/>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5"/>
      <c r="BC55" s="785"/>
      <c r="BD55" s="785"/>
      <c r="BE55" s="785"/>
      <c r="BF55" s="785"/>
      <c r="BG55" s="785"/>
      <c r="BH55" s="785"/>
      <c r="BI55" s="785"/>
      <c r="BJ55" s="785"/>
      <c r="BK55" s="785"/>
      <c r="BL55" s="785"/>
      <c r="BM55" s="785"/>
      <c r="BN55" s="785"/>
      <c r="BO55" s="785"/>
      <c r="BP55" s="785"/>
      <c r="BQ55" s="785"/>
      <c r="BR55" s="785"/>
      <c r="BS55" s="785"/>
      <c r="BT55" s="785"/>
      <c r="BU55" s="785"/>
      <c r="BV55" s="785"/>
      <c r="BW55" s="785"/>
      <c r="BX55" s="785"/>
      <c r="BY55" s="785"/>
      <c r="BZ55" s="785"/>
      <c r="CA55" s="785"/>
      <c r="CB55" s="785"/>
      <c r="CC55" s="785"/>
      <c r="CD55" s="785"/>
      <c r="CE55" s="785"/>
      <c r="CF55" s="785"/>
      <c r="CG55" s="785"/>
      <c r="CH55" s="785"/>
      <c r="CI55" s="785"/>
      <c r="CJ55" s="785"/>
      <c r="CK55" s="785"/>
      <c r="CL55" s="785"/>
      <c r="CM55" s="785"/>
      <c r="CN55" s="785"/>
      <c r="CO55" s="785"/>
      <c r="CP55" s="785"/>
      <c r="CQ55" s="785"/>
      <c r="CR55" s="785"/>
      <c r="CS55" s="785"/>
      <c r="CT55" s="785"/>
      <c r="CU55" s="785"/>
      <c r="CV55" s="785"/>
      <c r="CW55" s="785"/>
      <c r="CX55" s="785"/>
      <c r="CY55" s="785"/>
      <c r="CZ55" s="785"/>
      <c r="DA55" s="785"/>
      <c r="DB55" s="785"/>
      <c r="DC55" s="785"/>
      <c r="DD55" s="785"/>
      <c r="DE55" s="785"/>
      <c r="DF55" s="785"/>
      <c r="DG55" s="785"/>
      <c r="DH55" s="785"/>
      <c r="DI55" s="785"/>
      <c r="DJ55" s="785"/>
      <c r="DK55" s="785"/>
      <c r="DL55" s="785"/>
      <c r="DM55" s="785"/>
      <c r="DN55" s="785"/>
      <c r="DO55" s="785"/>
      <c r="DP55" s="785"/>
      <c r="DQ55" s="785"/>
      <c r="DR55" s="785"/>
      <c r="DS55" s="785"/>
      <c r="DT55" s="785"/>
      <c r="DU55" s="785"/>
      <c r="DV55" s="785"/>
      <c r="DW55" s="785"/>
      <c r="DX55" s="785"/>
      <c r="DY55" s="785"/>
      <c r="DZ55" s="785"/>
      <c r="EA55" s="785"/>
      <c r="EB55" s="785"/>
      <c r="EC55" s="785"/>
      <c r="ED55" s="785"/>
      <c r="EE55" s="785"/>
      <c r="EF55" s="785"/>
      <c r="EG55" s="785"/>
      <c r="EH55" s="785"/>
      <c r="EI55" s="785"/>
      <c r="EJ55" s="785"/>
      <c r="EK55" s="785"/>
      <c r="EL55" s="785"/>
      <c r="EM55" s="785"/>
      <c r="EN55" s="785"/>
      <c r="EO55" s="785"/>
      <c r="EP55" s="785"/>
      <c r="EQ55" s="785"/>
      <c r="ER55" s="785"/>
      <c r="ES55" s="785"/>
      <c r="ET55" s="785"/>
      <c r="EU55" s="785"/>
      <c r="EV55" s="785"/>
      <c r="EW55" s="785"/>
      <c r="EX55" s="785"/>
      <c r="EY55" s="785"/>
      <c r="EZ55" s="785"/>
      <c r="FA55" s="785"/>
      <c r="FB55" s="785"/>
      <c r="FC55" s="785"/>
      <c r="FD55" s="785"/>
      <c r="FE55" s="785"/>
      <c r="FF55" s="785"/>
      <c r="FG55" s="785"/>
      <c r="FH55" s="785"/>
      <c r="FI55" s="785"/>
      <c r="FJ55" s="785"/>
      <c r="FK55" s="785"/>
      <c r="FL55" s="785"/>
      <c r="FM55" s="785"/>
      <c r="FN55" s="785"/>
      <c r="FO55" s="785"/>
      <c r="FP55" s="785"/>
      <c r="FQ55" s="785"/>
      <c r="FR55" s="785"/>
      <c r="FS55" s="785"/>
      <c r="FT55" s="785"/>
      <c r="FU55" s="785"/>
      <c r="FV55" s="785"/>
      <c r="FW55" s="785"/>
      <c r="FX55" s="785"/>
      <c r="FY55" s="785"/>
      <c r="FZ55" s="785"/>
      <c r="GA55" s="785"/>
      <c r="GB55" s="785"/>
      <c r="GC55" s="785"/>
      <c r="GD55" s="785"/>
      <c r="GE55" s="785"/>
      <c r="GF55" s="785"/>
      <c r="GG55" s="785"/>
      <c r="GH55" s="785"/>
      <c r="GI55" s="785"/>
      <c r="GJ55" s="785"/>
      <c r="GK55" s="785"/>
      <c r="GL55" s="785"/>
      <c r="GM55" s="785"/>
      <c r="GN55" s="785"/>
      <c r="GO55" s="785"/>
      <c r="GP55" s="785"/>
      <c r="GQ55" s="785"/>
      <c r="GR55" s="785"/>
      <c r="GS55" s="785"/>
      <c r="GT55" s="785"/>
      <c r="GU55" s="785"/>
      <c r="GV55" s="785"/>
      <c r="GW55" s="785"/>
      <c r="GX55" s="785"/>
      <c r="GY55" s="785"/>
      <c r="GZ55" s="785"/>
      <c r="HA55" s="785"/>
      <c r="HB55" s="785"/>
      <c r="HC55" s="785"/>
      <c r="HD55" s="785"/>
      <c r="HE55" s="785"/>
      <c r="HF55" s="785"/>
      <c r="HG55" s="785"/>
      <c r="HH55" s="785"/>
      <c r="HI55" s="785"/>
      <c r="HJ55" s="785"/>
      <c r="HK55" s="785"/>
      <c r="HL55" s="785"/>
      <c r="HM55" s="785"/>
      <c r="HN55" s="785"/>
      <c r="HO55" s="785"/>
      <c r="HP55" s="785"/>
      <c r="HQ55" s="785"/>
      <c r="HR55" s="785"/>
      <c r="HS55" s="785"/>
      <c r="HT55" s="785"/>
      <c r="HU55" s="785"/>
      <c r="HV55" s="785"/>
      <c r="HW55" s="785"/>
      <c r="HX55" s="785"/>
      <c r="HY55" s="785"/>
      <c r="HZ55" s="785"/>
      <c r="IA55" s="785"/>
      <c r="IB55" s="785"/>
      <c r="IC55" s="785"/>
      <c r="ID55" s="785"/>
      <c r="IE55" s="785"/>
      <c r="IF55" s="785"/>
      <c r="IG55" s="785"/>
      <c r="IH55" s="785"/>
      <c r="II55" s="785"/>
      <c r="IJ55" s="785"/>
      <c r="IK55" s="785"/>
      <c r="IL55" s="785"/>
      <c r="IM55" s="785"/>
      <c r="IN55" s="785"/>
      <c r="IO55" s="785"/>
      <c r="IP55" s="785"/>
      <c r="IQ55" s="785"/>
      <c r="IR55" s="785"/>
      <c r="IS55" s="785"/>
      <c r="IT55" s="785"/>
      <c r="IU55" s="785"/>
      <c r="IV55" s="785"/>
    </row>
    <row r="56" s="741" customFormat="1" ht="23.1" customHeight="1" spans="1:256">
      <c r="A56" s="753" t="s">
        <v>305</v>
      </c>
      <c r="B56" s="754" t="s">
        <v>338</v>
      </c>
      <c r="C56" s="755" t="s">
        <v>169</v>
      </c>
      <c r="D56" s="756">
        <f t="shared" si="36"/>
        <v>133851</v>
      </c>
      <c r="E56" s="756">
        <f t="shared" si="4"/>
        <v>0</v>
      </c>
      <c r="F56" s="756">
        <f t="shared" ref="F56:J56" si="44">F57</f>
        <v>0</v>
      </c>
      <c r="G56" s="756">
        <f t="shared" si="44"/>
        <v>0</v>
      </c>
      <c r="H56" s="756">
        <f t="shared" si="44"/>
        <v>0</v>
      </c>
      <c r="I56" s="756">
        <f t="shared" si="44"/>
        <v>0</v>
      </c>
      <c r="J56" s="756">
        <f t="shared" si="44"/>
        <v>0</v>
      </c>
      <c r="K56" s="756">
        <f t="shared" si="6"/>
        <v>72086</v>
      </c>
      <c r="L56" s="756">
        <f t="shared" ref="L56:R56" si="45">L57</f>
        <v>0</v>
      </c>
      <c r="M56" s="756"/>
      <c r="N56" s="756">
        <f t="shared" si="45"/>
        <v>0</v>
      </c>
      <c r="O56" s="756">
        <f t="shared" si="45"/>
        <v>0</v>
      </c>
      <c r="P56" s="756">
        <f t="shared" si="45"/>
        <v>23712</v>
      </c>
      <c r="Q56" s="756">
        <f t="shared" si="45"/>
        <v>16598</v>
      </c>
      <c r="R56" s="756">
        <f t="shared" si="45"/>
        <v>31776</v>
      </c>
      <c r="S56" s="756"/>
      <c r="T56" s="756">
        <f t="shared" ref="T56:Y56" si="46">T57</f>
        <v>61765</v>
      </c>
      <c r="U56" s="756">
        <f t="shared" si="46"/>
        <v>0</v>
      </c>
      <c r="V56" s="756">
        <f t="shared" si="46"/>
        <v>0</v>
      </c>
      <c r="W56" s="756">
        <f t="shared" si="46"/>
        <v>23162</v>
      </c>
      <c r="X56" s="756">
        <f t="shared" si="46"/>
        <v>38603</v>
      </c>
      <c r="Y56" s="756">
        <f t="shared" si="46"/>
        <v>0</v>
      </c>
      <c r="Z56" s="784"/>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785"/>
      <c r="BA56" s="785"/>
      <c r="BB56" s="785"/>
      <c r="BC56" s="785"/>
      <c r="BD56" s="785"/>
      <c r="BE56" s="785"/>
      <c r="BF56" s="785"/>
      <c r="BG56" s="785"/>
      <c r="BH56" s="785"/>
      <c r="BI56" s="785"/>
      <c r="BJ56" s="785"/>
      <c r="BK56" s="785"/>
      <c r="BL56" s="785"/>
      <c r="BM56" s="785"/>
      <c r="BN56" s="785"/>
      <c r="BO56" s="785"/>
      <c r="BP56" s="785"/>
      <c r="BQ56" s="785"/>
      <c r="BR56" s="785"/>
      <c r="BS56" s="785"/>
      <c r="BT56" s="785"/>
      <c r="BU56" s="785"/>
      <c r="BV56" s="785"/>
      <c r="BW56" s="785"/>
      <c r="BX56" s="785"/>
      <c r="BY56" s="785"/>
      <c r="BZ56" s="785"/>
      <c r="CA56" s="785"/>
      <c r="CB56" s="785"/>
      <c r="CC56" s="785"/>
      <c r="CD56" s="785"/>
      <c r="CE56" s="785"/>
      <c r="CF56" s="785"/>
      <c r="CG56" s="785"/>
      <c r="CH56" s="785"/>
      <c r="CI56" s="785"/>
      <c r="CJ56" s="785"/>
      <c r="CK56" s="785"/>
      <c r="CL56" s="785"/>
      <c r="CM56" s="785"/>
      <c r="CN56" s="785"/>
      <c r="CO56" s="785"/>
      <c r="CP56" s="785"/>
      <c r="CQ56" s="785"/>
      <c r="CR56" s="785"/>
      <c r="CS56" s="785"/>
      <c r="CT56" s="785"/>
      <c r="CU56" s="785"/>
      <c r="CV56" s="785"/>
      <c r="CW56" s="785"/>
      <c r="CX56" s="785"/>
      <c r="CY56" s="785"/>
      <c r="CZ56" s="785"/>
      <c r="DA56" s="785"/>
      <c r="DB56" s="785"/>
      <c r="DC56" s="785"/>
      <c r="DD56" s="785"/>
      <c r="DE56" s="785"/>
      <c r="DF56" s="785"/>
      <c r="DG56" s="785"/>
      <c r="DH56" s="785"/>
      <c r="DI56" s="785"/>
      <c r="DJ56" s="785"/>
      <c r="DK56" s="785"/>
      <c r="DL56" s="785"/>
      <c r="DM56" s="785"/>
      <c r="DN56" s="785"/>
      <c r="DO56" s="785"/>
      <c r="DP56" s="785"/>
      <c r="DQ56" s="785"/>
      <c r="DR56" s="785"/>
      <c r="DS56" s="785"/>
      <c r="DT56" s="785"/>
      <c r="DU56" s="785"/>
      <c r="DV56" s="785"/>
      <c r="DW56" s="785"/>
      <c r="DX56" s="785"/>
      <c r="DY56" s="785"/>
      <c r="DZ56" s="785"/>
      <c r="EA56" s="785"/>
      <c r="EB56" s="785"/>
      <c r="EC56" s="785"/>
      <c r="ED56" s="785"/>
      <c r="EE56" s="785"/>
      <c r="EF56" s="785"/>
      <c r="EG56" s="785"/>
      <c r="EH56" s="785"/>
      <c r="EI56" s="785"/>
      <c r="EJ56" s="785"/>
      <c r="EK56" s="785"/>
      <c r="EL56" s="785"/>
      <c r="EM56" s="785"/>
      <c r="EN56" s="785"/>
      <c r="EO56" s="785"/>
      <c r="EP56" s="785"/>
      <c r="EQ56" s="785"/>
      <c r="ER56" s="785"/>
      <c r="ES56" s="785"/>
      <c r="ET56" s="785"/>
      <c r="EU56" s="785"/>
      <c r="EV56" s="785"/>
      <c r="EW56" s="785"/>
      <c r="EX56" s="785"/>
      <c r="EY56" s="785"/>
      <c r="EZ56" s="785"/>
      <c r="FA56" s="785"/>
      <c r="FB56" s="785"/>
      <c r="FC56" s="785"/>
      <c r="FD56" s="785"/>
      <c r="FE56" s="785"/>
      <c r="FF56" s="785"/>
      <c r="FG56" s="785"/>
      <c r="FH56" s="785"/>
      <c r="FI56" s="785"/>
      <c r="FJ56" s="785"/>
      <c r="FK56" s="785"/>
      <c r="FL56" s="785"/>
      <c r="FM56" s="785"/>
      <c r="FN56" s="785"/>
      <c r="FO56" s="785"/>
      <c r="FP56" s="785"/>
      <c r="FQ56" s="785"/>
      <c r="FR56" s="785"/>
      <c r="FS56" s="785"/>
      <c r="FT56" s="785"/>
      <c r="FU56" s="785"/>
      <c r="FV56" s="785"/>
      <c r="FW56" s="785"/>
      <c r="FX56" s="785"/>
      <c r="FY56" s="785"/>
      <c r="FZ56" s="785"/>
      <c r="GA56" s="785"/>
      <c r="GB56" s="785"/>
      <c r="GC56" s="785"/>
      <c r="GD56" s="785"/>
      <c r="GE56" s="785"/>
      <c r="GF56" s="785"/>
      <c r="GG56" s="785"/>
      <c r="GH56" s="785"/>
      <c r="GI56" s="785"/>
      <c r="GJ56" s="785"/>
      <c r="GK56" s="785"/>
      <c r="GL56" s="785"/>
      <c r="GM56" s="785"/>
      <c r="GN56" s="785"/>
      <c r="GO56" s="785"/>
      <c r="GP56" s="785"/>
      <c r="GQ56" s="785"/>
      <c r="GR56" s="785"/>
      <c r="GS56" s="785"/>
      <c r="GT56" s="785"/>
      <c r="GU56" s="785"/>
      <c r="GV56" s="785"/>
      <c r="GW56" s="785"/>
      <c r="GX56" s="785"/>
      <c r="GY56" s="785"/>
      <c r="GZ56" s="785"/>
      <c r="HA56" s="785"/>
      <c r="HB56" s="785"/>
      <c r="HC56" s="785"/>
      <c r="HD56" s="785"/>
      <c r="HE56" s="785"/>
      <c r="HF56" s="785"/>
      <c r="HG56" s="785"/>
      <c r="HH56" s="785"/>
      <c r="HI56" s="785"/>
      <c r="HJ56" s="785"/>
      <c r="HK56" s="785"/>
      <c r="HL56" s="785"/>
      <c r="HM56" s="785"/>
      <c r="HN56" s="785"/>
      <c r="HO56" s="785"/>
      <c r="HP56" s="785"/>
      <c r="HQ56" s="785"/>
      <c r="HR56" s="785"/>
      <c r="HS56" s="785"/>
      <c r="HT56" s="785"/>
      <c r="HU56" s="785"/>
      <c r="HV56" s="785"/>
      <c r="HW56" s="785"/>
      <c r="HX56" s="785"/>
      <c r="HY56" s="785"/>
      <c r="HZ56" s="785"/>
      <c r="IA56" s="785"/>
      <c r="IB56" s="785"/>
      <c r="IC56" s="785"/>
      <c r="ID56" s="785"/>
      <c r="IE56" s="785"/>
      <c r="IF56" s="785"/>
      <c r="IG56" s="785"/>
      <c r="IH56" s="785"/>
      <c r="II56" s="785"/>
      <c r="IJ56" s="785"/>
      <c r="IK56" s="785"/>
      <c r="IL56" s="785"/>
      <c r="IM56" s="785"/>
      <c r="IN56" s="785"/>
      <c r="IO56" s="785"/>
      <c r="IP56" s="785"/>
      <c r="IQ56" s="785"/>
      <c r="IR56" s="785"/>
      <c r="IS56" s="785"/>
      <c r="IT56" s="785"/>
      <c r="IU56" s="785"/>
      <c r="IV56" s="785"/>
    </row>
    <row r="57" s="741" customFormat="1" ht="23.1" customHeight="1" spans="1:256">
      <c r="A57" s="753" t="s">
        <v>306</v>
      </c>
      <c r="B57" s="754" t="s">
        <v>338</v>
      </c>
      <c r="C57" s="755" t="s">
        <v>171</v>
      </c>
      <c r="D57" s="756">
        <f t="shared" si="36"/>
        <v>133851</v>
      </c>
      <c r="E57" s="756">
        <f t="shared" si="4"/>
        <v>0</v>
      </c>
      <c r="F57" s="756"/>
      <c r="G57" s="756"/>
      <c r="H57" s="756"/>
      <c r="I57" s="756"/>
      <c r="J57" s="756"/>
      <c r="K57" s="756">
        <f t="shared" si="6"/>
        <v>72086</v>
      </c>
      <c r="L57" s="756"/>
      <c r="M57" s="756"/>
      <c r="N57" s="756"/>
      <c r="O57" s="756"/>
      <c r="P57" s="756">
        <v>23712</v>
      </c>
      <c r="Q57" s="756">
        <v>16598</v>
      </c>
      <c r="R57" s="756">
        <v>31776</v>
      </c>
      <c r="S57" s="756"/>
      <c r="T57" s="756">
        <f t="shared" ref="T57:T66" si="47">SUM(U57:Y57)</f>
        <v>61765</v>
      </c>
      <c r="U57" s="756"/>
      <c r="V57" s="756"/>
      <c r="W57" s="756">
        <v>23162</v>
      </c>
      <c r="X57" s="756">
        <v>38603</v>
      </c>
      <c r="Y57" s="756"/>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5"/>
      <c r="BC57" s="785"/>
      <c r="BD57" s="785"/>
      <c r="BE57" s="785"/>
      <c r="BF57" s="785"/>
      <c r="BG57" s="785"/>
      <c r="BH57" s="785"/>
      <c r="BI57" s="785"/>
      <c r="BJ57" s="785"/>
      <c r="BK57" s="785"/>
      <c r="BL57" s="785"/>
      <c r="BM57" s="785"/>
      <c r="BN57" s="785"/>
      <c r="BO57" s="785"/>
      <c r="BP57" s="785"/>
      <c r="BQ57" s="785"/>
      <c r="BR57" s="785"/>
      <c r="BS57" s="785"/>
      <c r="BT57" s="785"/>
      <c r="BU57" s="785"/>
      <c r="BV57" s="785"/>
      <c r="BW57" s="785"/>
      <c r="BX57" s="785"/>
      <c r="BY57" s="785"/>
      <c r="BZ57" s="785"/>
      <c r="CA57" s="785"/>
      <c r="CB57" s="785"/>
      <c r="CC57" s="785"/>
      <c r="CD57" s="785"/>
      <c r="CE57" s="785"/>
      <c r="CF57" s="785"/>
      <c r="CG57" s="785"/>
      <c r="CH57" s="785"/>
      <c r="CI57" s="785"/>
      <c r="CJ57" s="785"/>
      <c r="CK57" s="785"/>
      <c r="CL57" s="785"/>
      <c r="CM57" s="785"/>
      <c r="CN57" s="785"/>
      <c r="CO57" s="785"/>
      <c r="CP57" s="785"/>
      <c r="CQ57" s="785"/>
      <c r="CR57" s="785"/>
      <c r="CS57" s="785"/>
      <c r="CT57" s="785"/>
      <c r="CU57" s="785"/>
      <c r="CV57" s="785"/>
      <c r="CW57" s="785"/>
      <c r="CX57" s="785"/>
      <c r="CY57" s="785"/>
      <c r="CZ57" s="785"/>
      <c r="DA57" s="785"/>
      <c r="DB57" s="785"/>
      <c r="DC57" s="785"/>
      <c r="DD57" s="785"/>
      <c r="DE57" s="785"/>
      <c r="DF57" s="785"/>
      <c r="DG57" s="785"/>
      <c r="DH57" s="785"/>
      <c r="DI57" s="785"/>
      <c r="DJ57" s="785"/>
      <c r="DK57" s="785"/>
      <c r="DL57" s="785"/>
      <c r="DM57" s="785"/>
      <c r="DN57" s="785"/>
      <c r="DO57" s="785"/>
      <c r="DP57" s="785"/>
      <c r="DQ57" s="785"/>
      <c r="DR57" s="785"/>
      <c r="DS57" s="785"/>
      <c r="DT57" s="785"/>
      <c r="DU57" s="785"/>
      <c r="DV57" s="785"/>
      <c r="DW57" s="785"/>
      <c r="DX57" s="785"/>
      <c r="DY57" s="785"/>
      <c r="DZ57" s="785"/>
      <c r="EA57" s="785"/>
      <c r="EB57" s="785"/>
      <c r="EC57" s="785"/>
      <c r="ED57" s="785"/>
      <c r="EE57" s="785"/>
      <c r="EF57" s="785"/>
      <c r="EG57" s="785"/>
      <c r="EH57" s="785"/>
      <c r="EI57" s="785"/>
      <c r="EJ57" s="785"/>
      <c r="EK57" s="785"/>
      <c r="EL57" s="785"/>
      <c r="EM57" s="785"/>
      <c r="EN57" s="785"/>
      <c r="EO57" s="785"/>
      <c r="EP57" s="785"/>
      <c r="EQ57" s="785"/>
      <c r="ER57" s="785"/>
      <c r="ES57" s="785"/>
      <c r="ET57" s="785"/>
      <c r="EU57" s="785"/>
      <c r="EV57" s="785"/>
      <c r="EW57" s="785"/>
      <c r="EX57" s="785"/>
      <c r="EY57" s="785"/>
      <c r="EZ57" s="785"/>
      <c r="FA57" s="785"/>
      <c r="FB57" s="785"/>
      <c r="FC57" s="785"/>
      <c r="FD57" s="785"/>
      <c r="FE57" s="785"/>
      <c r="FF57" s="785"/>
      <c r="FG57" s="785"/>
      <c r="FH57" s="785"/>
      <c r="FI57" s="785"/>
      <c r="FJ57" s="785"/>
      <c r="FK57" s="785"/>
      <c r="FL57" s="785"/>
      <c r="FM57" s="785"/>
      <c r="FN57" s="785"/>
      <c r="FO57" s="785"/>
      <c r="FP57" s="785"/>
      <c r="FQ57" s="785"/>
      <c r="FR57" s="785"/>
      <c r="FS57" s="785"/>
      <c r="FT57" s="785"/>
      <c r="FU57" s="785"/>
      <c r="FV57" s="785"/>
      <c r="FW57" s="785"/>
      <c r="FX57" s="785"/>
      <c r="FY57" s="785"/>
      <c r="FZ57" s="785"/>
      <c r="GA57" s="785"/>
      <c r="GB57" s="785"/>
      <c r="GC57" s="785"/>
      <c r="GD57" s="785"/>
      <c r="GE57" s="785"/>
      <c r="GF57" s="785"/>
      <c r="GG57" s="785"/>
      <c r="GH57" s="785"/>
      <c r="GI57" s="785"/>
      <c r="GJ57" s="785"/>
      <c r="GK57" s="785"/>
      <c r="GL57" s="785"/>
      <c r="GM57" s="785"/>
      <c r="GN57" s="785"/>
      <c r="GO57" s="785"/>
      <c r="GP57" s="785"/>
      <c r="GQ57" s="785"/>
      <c r="GR57" s="785"/>
      <c r="GS57" s="785"/>
      <c r="GT57" s="785"/>
      <c r="GU57" s="785"/>
      <c r="GV57" s="785"/>
      <c r="GW57" s="785"/>
      <c r="GX57" s="785"/>
      <c r="GY57" s="785"/>
      <c r="GZ57" s="785"/>
      <c r="HA57" s="785"/>
      <c r="HB57" s="785"/>
      <c r="HC57" s="785"/>
      <c r="HD57" s="785"/>
      <c r="HE57" s="785"/>
      <c r="HF57" s="785"/>
      <c r="HG57" s="785"/>
      <c r="HH57" s="785"/>
      <c r="HI57" s="785"/>
      <c r="HJ57" s="785"/>
      <c r="HK57" s="785"/>
      <c r="HL57" s="785"/>
      <c r="HM57" s="785"/>
      <c r="HN57" s="785"/>
      <c r="HO57" s="785"/>
      <c r="HP57" s="785"/>
      <c r="HQ57" s="785"/>
      <c r="HR57" s="785"/>
      <c r="HS57" s="785"/>
      <c r="HT57" s="785"/>
      <c r="HU57" s="785"/>
      <c r="HV57" s="785"/>
      <c r="HW57" s="785"/>
      <c r="HX57" s="785"/>
      <c r="HY57" s="785"/>
      <c r="HZ57" s="785"/>
      <c r="IA57" s="785"/>
      <c r="IB57" s="785"/>
      <c r="IC57" s="785"/>
      <c r="ID57" s="785"/>
      <c r="IE57" s="785"/>
      <c r="IF57" s="785"/>
      <c r="IG57" s="785"/>
      <c r="IH57" s="785"/>
      <c r="II57" s="785"/>
      <c r="IJ57" s="785"/>
      <c r="IK57" s="785"/>
      <c r="IL57" s="785"/>
      <c r="IM57" s="785"/>
      <c r="IN57" s="785"/>
      <c r="IO57" s="785"/>
      <c r="IP57" s="785"/>
      <c r="IQ57" s="785"/>
      <c r="IR57" s="785"/>
      <c r="IS57" s="785"/>
      <c r="IT57" s="785"/>
      <c r="IU57" s="785"/>
      <c r="IV57" s="785"/>
    </row>
    <row r="58" s="741" customFormat="1" ht="23.1" customHeight="1" spans="1:256">
      <c r="A58" s="753" t="s">
        <v>295</v>
      </c>
      <c r="B58" s="754" t="s">
        <v>338</v>
      </c>
      <c r="C58" s="755" t="s">
        <v>173</v>
      </c>
      <c r="D58" s="756">
        <f t="shared" si="36"/>
        <v>177837</v>
      </c>
      <c r="E58" s="756">
        <f t="shared" si="4"/>
        <v>0</v>
      </c>
      <c r="F58" s="756">
        <f t="shared" ref="F58:J58" si="48">F59</f>
        <v>0</v>
      </c>
      <c r="G58" s="756">
        <f t="shared" si="48"/>
        <v>0</v>
      </c>
      <c r="H58" s="756">
        <f t="shared" si="48"/>
        <v>0</v>
      </c>
      <c r="I58" s="756">
        <f t="shared" si="48"/>
        <v>0</v>
      </c>
      <c r="J58" s="756">
        <f t="shared" si="48"/>
        <v>0</v>
      </c>
      <c r="K58" s="756">
        <f t="shared" si="6"/>
        <v>177837</v>
      </c>
      <c r="L58" s="756">
        <f t="shared" ref="L58:S58" si="49">L59</f>
        <v>0</v>
      </c>
      <c r="M58" s="756">
        <f t="shared" si="49"/>
        <v>0</v>
      </c>
      <c r="N58" s="756">
        <f t="shared" si="49"/>
        <v>177837</v>
      </c>
      <c r="O58" s="756">
        <f t="shared" si="49"/>
        <v>0</v>
      </c>
      <c r="P58" s="756">
        <f t="shared" si="49"/>
        <v>0</v>
      </c>
      <c r="Q58" s="756">
        <f t="shared" si="49"/>
        <v>0</v>
      </c>
      <c r="R58" s="756">
        <f t="shared" si="49"/>
        <v>0</v>
      </c>
      <c r="S58" s="756">
        <f t="shared" si="49"/>
        <v>0</v>
      </c>
      <c r="T58" s="756">
        <f t="shared" si="47"/>
        <v>0</v>
      </c>
      <c r="U58" s="756">
        <f t="shared" ref="U58:Y58" si="50">U59</f>
        <v>0</v>
      </c>
      <c r="V58" s="756">
        <f t="shared" si="50"/>
        <v>0</v>
      </c>
      <c r="W58" s="756">
        <f t="shared" si="50"/>
        <v>0</v>
      </c>
      <c r="X58" s="756">
        <f t="shared" si="50"/>
        <v>0</v>
      </c>
      <c r="Y58" s="756">
        <f t="shared" si="50"/>
        <v>0</v>
      </c>
      <c r="Z58" s="784"/>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5"/>
      <c r="AY58" s="785"/>
      <c r="AZ58" s="785"/>
      <c r="BA58" s="785"/>
      <c r="BB58" s="785"/>
      <c r="BC58" s="785"/>
      <c r="BD58" s="785"/>
      <c r="BE58" s="785"/>
      <c r="BF58" s="785"/>
      <c r="BG58" s="785"/>
      <c r="BH58" s="785"/>
      <c r="BI58" s="785"/>
      <c r="BJ58" s="785"/>
      <c r="BK58" s="785"/>
      <c r="BL58" s="785"/>
      <c r="BM58" s="785"/>
      <c r="BN58" s="785"/>
      <c r="BO58" s="785"/>
      <c r="BP58" s="785"/>
      <c r="BQ58" s="785"/>
      <c r="BR58" s="785"/>
      <c r="BS58" s="785"/>
      <c r="BT58" s="785"/>
      <c r="BU58" s="785"/>
      <c r="BV58" s="785"/>
      <c r="BW58" s="785"/>
      <c r="BX58" s="785"/>
      <c r="BY58" s="785"/>
      <c r="BZ58" s="785"/>
      <c r="CA58" s="785"/>
      <c r="CB58" s="785"/>
      <c r="CC58" s="785"/>
      <c r="CD58" s="785"/>
      <c r="CE58" s="785"/>
      <c r="CF58" s="785"/>
      <c r="CG58" s="785"/>
      <c r="CH58" s="785"/>
      <c r="CI58" s="785"/>
      <c r="CJ58" s="785"/>
      <c r="CK58" s="785"/>
      <c r="CL58" s="785"/>
      <c r="CM58" s="785"/>
      <c r="CN58" s="785"/>
      <c r="CO58" s="785"/>
      <c r="CP58" s="785"/>
      <c r="CQ58" s="785"/>
      <c r="CR58" s="785"/>
      <c r="CS58" s="785"/>
      <c r="CT58" s="785"/>
      <c r="CU58" s="785"/>
      <c r="CV58" s="785"/>
      <c r="CW58" s="785"/>
      <c r="CX58" s="785"/>
      <c r="CY58" s="785"/>
      <c r="CZ58" s="785"/>
      <c r="DA58" s="785"/>
      <c r="DB58" s="785"/>
      <c r="DC58" s="785"/>
      <c r="DD58" s="785"/>
      <c r="DE58" s="785"/>
      <c r="DF58" s="785"/>
      <c r="DG58" s="785"/>
      <c r="DH58" s="785"/>
      <c r="DI58" s="785"/>
      <c r="DJ58" s="785"/>
      <c r="DK58" s="785"/>
      <c r="DL58" s="785"/>
      <c r="DM58" s="785"/>
      <c r="DN58" s="785"/>
      <c r="DO58" s="785"/>
      <c r="DP58" s="785"/>
      <c r="DQ58" s="785"/>
      <c r="DR58" s="785"/>
      <c r="DS58" s="785"/>
      <c r="DT58" s="785"/>
      <c r="DU58" s="785"/>
      <c r="DV58" s="785"/>
      <c r="DW58" s="785"/>
      <c r="DX58" s="785"/>
      <c r="DY58" s="785"/>
      <c r="DZ58" s="785"/>
      <c r="EA58" s="785"/>
      <c r="EB58" s="785"/>
      <c r="EC58" s="785"/>
      <c r="ED58" s="785"/>
      <c r="EE58" s="785"/>
      <c r="EF58" s="785"/>
      <c r="EG58" s="785"/>
      <c r="EH58" s="785"/>
      <c r="EI58" s="785"/>
      <c r="EJ58" s="785"/>
      <c r="EK58" s="785"/>
      <c r="EL58" s="785"/>
      <c r="EM58" s="785"/>
      <c r="EN58" s="785"/>
      <c r="EO58" s="785"/>
      <c r="EP58" s="785"/>
      <c r="EQ58" s="785"/>
      <c r="ER58" s="785"/>
      <c r="ES58" s="785"/>
      <c r="ET58" s="785"/>
      <c r="EU58" s="785"/>
      <c r="EV58" s="785"/>
      <c r="EW58" s="785"/>
      <c r="EX58" s="785"/>
      <c r="EY58" s="785"/>
      <c r="EZ58" s="785"/>
      <c r="FA58" s="785"/>
      <c r="FB58" s="785"/>
      <c r="FC58" s="785"/>
      <c r="FD58" s="785"/>
      <c r="FE58" s="785"/>
      <c r="FF58" s="785"/>
      <c r="FG58" s="785"/>
      <c r="FH58" s="785"/>
      <c r="FI58" s="785"/>
      <c r="FJ58" s="785"/>
      <c r="FK58" s="785"/>
      <c r="FL58" s="785"/>
      <c r="FM58" s="785"/>
      <c r="FN58" s="785"/>
      <c r="FO58" s="785"/>
      <c r="FP58" s="785"/>
      <c r="FQ58" s="785"/>
      <c r="FR58" s="785"/>
      <c r="FS58" s="785"/>
      <c r="FT58" s="785"/>
      <c r="FU58" s="785"/>
      <c r="FV58" s="785"/>
      <c r="FW58" s="785"/>
      <c r="FX58" s="785"/>
      <c r="FY58" s="785"/>
      <c r="FZ58" s="785"/>
      <c r="GA58" s="785"/>
      <c r="GB58" s="785"/>
      <c r="GC58" s="785"/>
      <c r="GD58" s="785"/>
      <c r="GE58" s="785"/>
      <c r="GF58" s="785"/>
      <c r="GG58" s="785"/>
      <c r="GH58" s="785"/>
      <c r="GI58" s="785"/>
      <c r="GJ58" s="785"/>
      <c r="GK58" s="785"/>
      <c r="GL58" s="785"/>
      <c r="GM58" s="785"/>
      <c r="GN58" s="785"/>
      <c r="GO58" s="785"/>
      <c r="GP58" s="785"/>
      <c r="GQ58" s="785"/>
      <c r="GR58" s="785"/>
      <c r="GS58" s="785"/>
      <c r="GT58" s="785"/>
      <c r="GU58" s="785"/>
      <c r="GV58" s="785"/>
      <c r="GW58" s="785"/>
      <c r="GX58" s="785"/>
      <c r="GY58" s="785"/>
      <c r="GZ58" s="785"/>
      <c r="HA58" s="785"/>
      <c r="HB58" s="785"/>
      <c r="HC58" s="785"/>
      <c r="HD58" s="785"/>
      <c r="HE58" s="785"/>
      <c r="HF58" s="785"/>
      <c r="HG58" s="785"/>
      <c r="HH58" s="785"/>
      <c r="HI58" s="785"/>
      <c r="HJ58" s="785"/>
      <c r="HK58" s="785"/>
      <c r="HL58" s="785"/>
      <c r="HM58" s="785"/>
      <c r="HN58" s="785"/>
      <c r="HO58" s="785"/>
      <c r="HP58" s="785"/>
      <c r="HQ58" s="785"/>
      <c r="HR58" s="785"/>
      <c r="HS58" s="785"/>
      <c r="HT58" s="785"/>
      <c r="HU58" s="785"/>
      <c r="HV58" s="785"/>
      <c r="HW58" s="785"/>
      <c r="HX58" s="785"/>
      <c r="HY58" s="785"/>
      <c r="HZ58" s="785"/>
      <c r="IA58" s="785"/>
      <c r="IB58" s="785"/>
      <c r="IC58" s="785"/>
      <c r="ID58" s="785"/>
      <c r="IE58" s="785"/>
      <c r="IF58" s="785"/>
      <c r="IG58" s="785"/>
      <c r="IH58" s="785"/>
      <c r="II58" s="785"/>
      <c r="IJ58" s="785"/>
      <c r="IK58" s="785"/>
      <c r="IL58" s="785"/>
      <c r="IM58" s="785"/>
      <c r="IN58" s="785"/>
      <c r="IO58" s="785"/>
      <c r="IP58" s="785"/>
      <c r="IQ58" s="785"/>
      <c r="IR58" s="785"/>
      <c r="IS58" s="785"/>
      <c r="IT58" s="785"/>
      <c r="IU58" s="785"/>
      <c r="IV58" s="785"/>
    </row>
    <row r="59" s="741" customFormat="1" ht="23.1" customHeight="1" spans="1:256">
      <c r="A59" s="753" t="s">
        <v>296</v>
      </c>
      <c r="B59" s="754" t="s">
        <v>338</v>
      </c>
      <c r="C59" s="755" t="s">
        <v>175</v>
      </c>
      <c r="D59" s="756">
        <f t="shared" si="36"/>
        <v>177837</v>
      </c>
      <c r="E59" s="756">
        <f t="shared" si="4"/>
        <v>0</v>
      </c>
      <c r="F59" s="756">
        <f t="shared" ref="F59:J59" si="51">F60</f>
        <v>0</v>
      </c>
      <c r="G59" s="756">
        <f t="shared" si="51"/>
        <v>0</v>
      </c>
      <c r="H59" s="756">
        <f t="shared" si="51"/>
        <v>0</v>
      </c>
      <c r="I59" s="756">
        <f t="shared" si="51"/>
        <v>0</v>
      </c>
      <c r="J59" s="756">
        <f t="shared" si="51"/>
        <v>0</v>
      </c>
      <c r="K59" s="756">
        <f t="shared" si="6"/>
        <v>177837</v>
      </c>
      <c r="L59" s="756">
        <f t="shared" ref="L59:S59" si="52">L60</f>
        <v>0</v>
      </c>
      <c r="M59" s="756">
        <f t="shared" si="52"/>
        <v>0</v>
      </c>
      <c r="N59" s="756">
        <f t="shared" si="52"/>
        <v>177837</v>
      </c>
      <c r="O59" s="756">
        <f t="shared" si="52"/>
        <v>0</v>
      </c>
      <c r="P59" s="756">
        <f t="shared" si="52"/>
        <v>0</v>
      </c>
      <c r="Q59" s="756">
        <f t="shared" si="52"/>
        <v>0</v>
      </c>
      <c r="R59" s="756">
        <f t="shared" si="52"/>
        <v>0</v>
      </c>
      <c r="S59" s="756">
        <f t="shared" si="52"/>
        <v>0</v>
      </c>
      <c r="T59" s="756">
        <f t="shared" si="47"/>
        <v>0</v>
      </c>
      <c r="U59" s="756">
        <f t="shared" ref="U59:Y59" si="53">U60</f>
        <v>0</v>
      </c>
      <c r="V59" s="756">
        <f t="shared" si="53"/>
        <v>0</v>
      </c>
      <c r="W59" s="756">
        <f t="shared" si="53"/>
        <v>0</v>
      </c>
      <c r="X59" s="756">
        <f t="shared" si="53"/>
        <v>0</v>
      </c>
      <c r="Y59" s="756">
        <f t="shared" si="53"/>
        <v>0</v>
      </c>
      <c r="Z59" s="784"/>
      <c r="AA59" s="785"/>
      <c r="AB59" s="785"/>
      <c r="AC59" s="785"/>
      <c r="AD59" s="785"/>
      <c r="AE59" s="785"/>
      <c r="AF59" s="785"/>
      <c r="AG59" s="785"/>
      <c r="AH59" s="785"/>
      <c r="AI59" s="785"/>
      <c r="AJ59" s="785"/>
      <c r="AK59" s="785"/>
      <c r="AL59" s="785"/>
      <c r="AM59" s="785"/>
      <c r="AN59" s="785"/>
      <c r="AO59" s="785"/>
      <c r="AP59" s="785"/>
      <c r="AQ59" s="785"/>
      <c r="AR59" s="785"/>
      <c r="AS59" s="785"/>
      <c r="AT59" s="785"/>
      <c r="AU59" s="785"/>
      <c r="AV59" s="785"/>
      <c r="AW59" s="785"/>
      <c r="AX59" s="785"/>
      <c r="AY59" s="785"/>
      <c r="AZ59" s="785"/>
      <c r="BA59" s="785"/>
      <c r="BB59" s="785"/>
      <c r="BC59" s="785"/>
      <c r="BD59" s="785"/>
      <c r="BE59" s="785"/>
      <c r="BF59" s="785"/>
      <c r="BG59" s="785"/>
      <c r="BH59" s="785"/>
      <c r="BI59" s="785"/>
      <c r="BJ59" s="785"/>
      <c r="BK59" s="785"/>
      <c r="BL59" s="785"/>
      <c r="BM59" s="785"/>
      <c r="BN59" s="785"/>
      <c r="BO59" s="785"/>
      <c r="BP59" s="785"/>
      <c r="BQ59" s="785"/>
      <c r="BR59" s="785"/>
      <c r="BS59" s="785"/>
      <c r="BT59" s="785"/>
      <c r="BU59" s="785"/>
      <c r="BV59" s="785"/>
      <c r="BW59" s="785"/>
      <c r="BX59" s="785"/>
      <c r="BY59" s="785"/>
      <c r="BZ59" s="785"/>
      <c r="CA59" s="785"/>
      <c r="CB59" s="785"/>
      <c r="CC59" s="785"/>
      <c r="CD59" s="785"/>
      <c r="CE59" s="785"/>
      <c r="CF59" s="785"/>
      <c r="CG59" s="785"/>
      <c r="CH59" s="785"/>
      <c r="CI59" s="785"/>
      <c r="CJ59" s="785"/>
      <c r="CK59" s="785"/>
      <c r="CL59" s="785"/>
      <c r="CM59" s="785"/>
      <c r="CN59" s="785"/>
      <c r="CO59" s="785"/>
      <c r="CP59" s="785"/>
      <c r="CQ59" s="785"/>
      <c r="CR59" s="785"/>
      <c r="CS59" s="785"/>
      <c r="CT59" s="785"/>
      <c r="CU59" s="785"/>
      <c r="CV59" s="785"/>
      <c r="CW59" s="785"/>
      <c r="CX59" s="785"/>
      <c r="CY59" s="785"/>
      <c r="CZ59" s="785"/>
      <c r="DA59" s="785"/>
      <c r="DB59" s="785"/>
      <c r="DC59" s="785"/>
      <c r="DD59" s="785"/>
      <c r="DE59" s="785"/>
      <c r="DF59" s="785"/>
      <c r="DG59" s="785"/>
      <c r="DH59" s="785"/>
      <c r="DI59" s="785"/>
      <c r="DJ59" s="785"/>
      <c r="DK59" s="785"/>
      <c r="DL59" s="785"/>
      <c r="DM59" s="785"/>
      <c r="DN59" s="785"/>
      <c r="DO59" s="785"/>
      <c r="DP59" s="785"/>
      <c r="DQ59" s="785"/>
      <c r="DR59" s="785"/>
      <c r="DS59" s="785"/>
      <c r="DT59" s="785"/>
      <c r="DU59" s="785"/>
      <c r="DV59" s="785"/>
      <c r="DW59" s="785"/>
      <c r="DX59" s="785"/>
      <c r="DY59" s="785"/>
      <c r="DZ59" s="785"/>
      <c r="EA59" s="785"/>
      <c r="EB59" s="785"/>
      <c r="EC59" s="785"/>
      <c r="ED59" s="785"/>
      <c r="EE59" s="785"/>
      <c r="EF59" s="785"/>
      <c r="EG59" s="785"/>
      <c r="EH59" s="785"/>
      <c r="EI59" s="785"/>
      <c r="EJ59" s="785"/>
      <c r="EK59" s="785"/>
      <c r="EL59" s="785"/>
      <c r="EM59" s="785"/>
      <c r="EN59" s="785"/>
      <c r="EO59" s="785"/>
      <c r="EP59" s="785"/>
      <c r="EQ59" s="785"/>
      <c r="ER59" s="785"/>
      <c r="ES59" s="785"/>
      <c r="ET59" s="785"/>
      <c r="EU59" s="785"/>
      <c r="EV59" s="785"/>
      <c r="EW59" s="785"/>
      <c r="EX59" s="785"/>
      <c r="EY59" s="785"/>
      <c r="EZ59" s="785"/>
      <c r="FA59" s="785"/>
      <c r="FB59" s="785"/>
      <c r="FC59" s="785"/>
      <c r="FD59" s="785"/>
      <c r="FE59" s="785"/>
      <c r="FF59" s="785"/>
      <c r="FG59" s="785"/>
      <c r="FH59" s="785"/>
      <c r="FI59" s="785"/>
      <c r="FJ59" s="785"/>
      <c r="FK59" s="785"/>
      <c r="FL59" s="785"/>
      <c r="FM59" s="785"/>
      <c r="FN59" s="785"/>
      <c r="FO59" s="785"/>
      <c r="FP59" s="785"/>
      <c r="FQ59" s="785"/>
      <c r="FR59" s="785"/>
      <c r="FS59" s="785"/>
      <c r="FT59" s="785"/>
      <c r="FU59" s="785"/>
      <c r="FV59" s="785"/>
      <c r="FW59" s="785"/>
      <c r="FX59" s="785"/>
      <c r="FY59" s="785"/>
      <c r="FZ59" s="785"/>
      <c r="GA59" s="785"/>
      <c r="GB59" s="785"/>
      <c r="GC59" s="785"/>
      <c r="GD59" s="785"/>
      <c r="GE59" s="785"/>
      <c r="GF59" s="785"/>
      <c r="GG59" s="785"/>
      <c r="GH59" s="785"/>
      <c r="GI59" s="785"/>
      <c r="GJ59" s="785"/>
      <c r="GK59" s="785"/>
      <c r="GL59" s="785"/>
      <c r="GM59" s="785"/>
      <c r="GN59" s="785"/>
      <c r="GO59" s="785"/>
      <c r="GP59" s="785"/>
      <c r="GQ59" s="785"/>
      <c r="GR59" s="785"/>
      <c r="GS59" s="785"/>
      <c r="GT59" s="785"/>
      <c r="GU59" s="785"/>
      <c r="GV59" s="785"/>
      <c r="GW59" s="785"/>
      <c r="GX59" s="785"/>
      <c r="GY59" s="785"/>
      <c r="GZ59" s="785"/>
      <c r="HA59" s="785"/>
      <c r="HB59" s="785"/>
      <c r="HC59" s="785"/>
      <c r="HD59" s="785"/>
      <c r="HE59" s="785"/>
      <c r="HF59" s="785"/>
      <c r="HG59" s="785"/>
      <c r="HH59" s="785"/>
      <c r="HI59" s="785"/>
      <c r="HJ59" s="785"/>
      <c r="HK59" s="785"/>
      <c r="HL59" s="785"/>
      <c r="HM59" s="785"/>
      <c r="HN59" s="785"/>
      <c r="HO59" s="785"/>
      <c r="HP59" s="785"/>
      <c r="HQ59" s="785"/>
      <c r="HR59" s="785"/>
      <c r="HS59" s="785"/>
      <c r="HT59" s="785"/>
      <c r="HU59" s="785"/>
      <c r="HV59" s="785"/>
      <c r="HW59" s="785"/>
      <c r="HX59" s="785"/>
      <c r="HY59" s="785"/>
      <c r="HZ59" s="785"/>
      <c r="IA59" s="785"/>
      <c r="IB59" s="785"/>
      <c r="IC59" s="785"/>
      <c r="ID59" s="785"/>
      <c r="IE59" s="785"/>
      <c r="IF59" s="785"/>
      <c r="IG59" s="785"/>
      <c r="IH59" s="785"/>
      <c r="II59" s="785"/>
      <c r="IJ59" s="785"/>
      <c r="IK59" s="785"/>
      <c r="IL59" s="785"/>
      <c r="IM59" s="785"/>
      <c r="IN59" s="785"/>
      <c r="IO59" s="785"/>
      <c r="IP59" s="785"/>
      <c r="IQ59" s="785"/>
      <c r="IR59" s="785"/>
      <c r="IS59" s="785"/>
      <c r="IT59" s="785"/>
      <c r="IU59" s="785"/>
      <c r="IV59" s="785"/>
    </row>
    <row r="60" s="741" customFormat="1" ht="23.1" customHeight="1" spans="1:256">
      <c r="A60" s="753" t="s">
        <v>297</v>
      </c>
      <c r="B60" s="754" t="s">
        <v>338</v>
      </c>
      <c r="C60" s="755" t="s">
        <v>176</v>
      </c>
      <c r="D60" s="756">
        <f t="shared" si="36"/>
        <v>177837</v>
      </c>
      <c r="E60" s="756">
        <f t="shared" si="4"/>
        <v>0</v>
      </c>
      <c r="F60" s="756"/>
      <c r="G60" s="756"/>
      <c r="H60" s="756"/>
      <c r="I60" s="756"/>
      <c r="J60" s="756"/>
      <c r="K60" s="756">
        <f t="shared" si="6"/>
        <v>177837</v>
      </c>
      <c r="L60" s="756"/>
      <c r="M60" s="756"/>
      <c r="N60" s="756">
        <v>177837</v>
      </c>
      <c r="O60" s="756"/>
      <c r="P60" s="756"/>
      <c r="Q60" s="756"/>
      <c r="R60" s="756"/>
      <c r="S60" s="756"/>
      <c r="T60" s="756">
        <f t="shared" si="47"/>
        <v>0</v>
      </c>
      <c r="U60" s="756"/>
      <c r="V60" s="756"/>
      <c r="W60" s="756"/>
      <c r="X60" s="756"/>
      <c r="Y60" s="756"/>
      <c r="Z60" s="784"/>
      <c r="AA60" s="785"/>
      <c r="AB60" s="785"/>
      <c r="AC60" s="785"/>
      <c r="AD60" s="785"/>
      <c r="AE60" s="785"/>
      <c r="AF60" s="785"/>
      <c r="AG60" s="785"/>
      <c r="AH60" s="785"/>
      <c r="AI60" s="785"/>
      <c r="AJ60" s="785"/>
      <c r="AK60" s="785"/>
      <c r="AL60" s="785"/>
      <c r="AM60" s="785"/>
      <c r="AN60" s="785"/>
      <c r="AO60" s="785"/>
      <c r="AP60" s="785"/>
      <c r="AQ60" s="785"/>
      <c r="AR60" s="785"/>
      <c r="AS60" s="785"/>
      <c r="AT60" s="785"/>
      <c r="AU60" s="785"/>
      <c r="AV60" s="785"/>
      <c r="AW60" s="785"/>
      <c r="AX60" s="785"/>
      <c r="AY60" s="785"/>
      <c r="AZ60" s="785"/>
      <c r="BA60" s="785"/>
      <c r="BB60" s="785"/>
      <c r="BC60" s="785"/>
      <c r="BD60" s="785"/>
      <c r="BE60" s="785"/>
      <c r="BF60" s="785"/>
      <c r="BG60" s="785"/>
      <c r="BH60" s="785"/>
      <c r="BI60" s="785"/>
      <c r="BJ60" s="785"/>
      <c r="BK60" s="785"/>
      <c r="BL60" s="785"/>
      <c r="BM60" s="785"/>
      <c r="BN60" s="785"/>
      <c r="BO60" s="785"/>
      <c r="BP60" s="785"/>
      <c r="BQ60" s="785"/>
      <c r="BR60" s="785"/>
      <c r="BS60" s="785"/>
      <c r="BT60" s="785"/>
      <c r="BU60" s="785"/>
      <c r="BV60" s="785"/>
      <c r="BW60" s="785"/>
      <c r="BX60" s="785"/>
      <c r="BY60" s="785"/>
      <c r="BZ60" s="785"/>
      <c r="CA60" s="785"/>
      <c r="CB60" s="785"/>
      <c r="CC60" s="785"/>
      <c r="CD60" s="785"/>
      <c r="CE60" s="785"/>
      <c r="CF60" s="785"/>
      <c r="CG60" s="785"/>
      <c r="CH60" s="785"/>
      <c r="CI60" s="785"/>
      <c r="CJ60" s="785"/>
      <c r="CK60" s="785"/>
      <c r="CL60" s="785"/>
      <c r="CM60" s="785"/>
      <c r="CN60" s="785"/>
      <c r="CO60" s="785"/>
      <c r="CP60" s="785"/>
      <c r="CQ60" s="785"/>
      <c r="CR60" s="785"/>
      <c r="CS60" s="785"/>
      <c r="CT60" s="785"/>
      <c r="CU60" s="785"/>
      <c r="CV60" s="785"/>
      <c r="CW60" s="785"/>
      <c r="CX60" s="785"/>
      <c r="CY60" s="785"/>
      <c r="CZ60" s="785"/>
      <c r="DA60" s="785"/>
      <c r="DB60" s="785"/>
      <c r="DC60" s="785"/>
      <c r="DD60" s="785"/>
      <c r="DE60" s="785"/>
      <c r="DF60" s="785"/>
      <c r="DG60" s="785"/>
      <c r="DH60" s="785"/>
      <c r="DI60" s="785"/>
      <c r="DJ60" s="785"/>
      <c r="DK60" s="785"/>
      <c r="DL60" s="785"/>
      <c r="DM60" s="785"/>
      <c r="DN60" s="785"/>
      <c r="DO60" s="785"/>
      <c r="DP60" s="785"/>
      <c r="DQ60" s="785"/>
      <c r="DR60" s="785"/>
      <c r="DS60" s="785"/>
      <c r="DT60" s="785"/>
      <c r="DU60" s="785"/>
      <c r="DV60" s="785"/>
      <c r="DW60" s="785"/>
      <c r="DX60" s="785"/>
      <c r="DY60" s="785"/>
      <c r="DZ60" s="785"/>
      <c r="EA60" s="785"/>
      <c r="EB60" s="785"/>
      <c r="EC60" s="785"/>
      <c r="ED60" s="785"/>
      <c r="EE60" s="785"/>
      <c r="EF60" s="785"/>
      <c r="EG60" s="785"/>
      <c r="EH60" s="785"/>
      <c r="EI60" s="785"/>
      <c r="EJ60" s="785"/>
      <c r="EK60" s="785"/>
      <c r="EL60" s="785"/>
      <c r="EM60" s="785"/>
      <c r="EN60" s="785"/>
      <c r="EO60" s="785"/>
      <c r="EP60" s="785"/>
      <c r="EQ60" s="785"/>
      <c r="ER60" s="785"/>
      <c r="ES60" s="785"/>
      <c r="ET60" s="785"/>
      <c r="EU60" s="785"/>
      <c r="EV60" s="785"/>
      <c r="EW60" s="785"/>
      <c r="EX60" s="785"/>
      <c r="EY60" s="785"/>
      <c r="EZ60" s="785"/>
      <c r="FA60" s="785"/>
      <c r="FB60" s="785"/>
      <c r="FC60" s="785"/>
      <c r="FD60" s="785"/>
      <c r="FE60" s="785"/>
      <c r="FF60" s="785"/>
      <c r="FG60" s="785"/>
      <c r="FH60" s="785"/>
      <c r="FI60" s="785"/>
      <c r="FJ60" s="785"/>
      <c r="FK60" s="785"/>
      <c r="FL60" s="785"/>
      <c r="FM60" s="785"/>
      <c r="FN60" s="785"/>
      <c r="FO60" s="785"/>
      <c r="FP60" s="785"/>
      <c r="FQ60" s="785"/>
      <c r="FR60" s="785"/>
      <c r="FS60" s="785"/>
      <c r="FT60" s="785"/>
      <c r="FU60" s="785"/>
      <c r="FV60" s="785"/>
      <c r="FW60" s="785"/>
      <c r="FX60" s="785"/>
      <c r="FY60" s="785"/>
      <c r="FZ60" s="785"/>
      <c r="GA60" s="785"/>
      <c r="GB60" s="785"/>
      <c r="GC60" s="785"/>
      <c r="GD60" s="785"/>
      <c r="GE60" s="785"/>
      <c r="GF60" s="785"/>
      <c r="GG60" s="785"/>
      <c r="GH60" s="785"/>
      <c r="GI60" s="785"/>
      <c r="GJ60" s="785"/>
      <c r="GK60" s="785"/>
      <c r="GL60" s="785"/>
      <c r="GM60" s="785"/>
      <c r="GN60" s="785"/>
      <c r="GO60" s="785"/>
      <c r="GP60" s="785"/>
      <c r="GQ60" s="785"/>
      <c r="GR60" s="785"/>
      <c r="GS60" s="785"/>
      <c r="GT60" s="785"/>
      <c r="GU60" s="785"/>
      <c r="GV60" s="785"/>
      <c r="GW60" s="785"/>
      <c r="GX60" s="785"/>
      <c r="GY60" s="785"/>
      <c r="GZ60" s="785"/>
      <c r="HA60" s="785"/>
      <c r="HB60" s="785"/>
      <c r="HC60" s="785"/>
      <c r="HD60" s="785"/>
      <c r="HE60" s="785"/>
      <c r="HF60" s="785"/>
      <c r="HG60" s="785"/>
      <c r="HH60" s="785"/>
      <c r="HI60" s="785"/>
      <c r="HJ60" s="785"/>
      <c r="HK60" s="785"/>
      <c r="HL60" s="785"/>
      <c r="HM60" s="785"/>
      <c r="HN60" s="785"/>
      <c r="HO60" s="785"/>
      <c r="HP60" s="785"/>
      <c r="HQ60" s="785"/>
      <c r="HR60" s="785"/>
      <c r="HS60" s="785"/>
      <c r="HT60" s="785"/>
      <c r="HU60" s="785"/>
      <c r="HV60" s="785"/>
      <c r="HW60" s="785"/>
      <c r="HX60" s="785"/>
      <c r="HY60" s="785"/>
      <c r="HZ60" s="785"/>
      <c r="IA60" s="785"/>
      <c r="IB60" s="785"/>
      <c r="IC60" s="785"/>
      <c r="ID60" s="785"/>
      <c r="IE60" s="785"/>
      <c r="IF60" s="785"/>
      <c r="IG60" s="785"/>
      <c r="IH60" s="785"/>
      <c r="II60" s="785"/>
      <c r="IJ60" s="785"/>
      <c r="IK60" s="785"/>
      <c r="IL60" s="785"/>
      <c r="IM60" s="785"/>
      <c r="IN60" s="785"/>
      <c r="IO60" s="785"/>
      <c r="IP60" s="785"/>
      <c r="IQ60" s="785"/>
      <c r="IR60" s="785"/>
      <c r="IS60" s="785"/>
      <c r="IT60" s="785"/>
      <c r="IU60" s="785"/>
      <c r="IV60" s="785"/>
    </row>
    <row r="61" s="741" customFormat="1" ht="23.1" customHeight="1" spans="1:256">
      <c r="A61" s="753" t="s">
        <v>298</v>
      </c>
      <c r="B61" s="754" t="s">
        <v>338</v>
      </c>
      <c r="C61" s="754" t="s">
        <v>177</v>
      </c>
      <c r="D61" s="756">
        <f t="shared" si="36"/>
        <v>2502359</v>
      </c>
      <c r="E61" s="756">
        <f t="shared" si="4"/>
        <v>2499839</v>
      </c>
      <c r="F61" s="756">
        <f t="shared" ref="F61:J61" si="54">F62</f>
        <v>1544100</v>
      </c>
      <c r="G61" s="756">
        <f t="shared" si="54"/>
        <v>827064</v>
      </c>
      <c r="H61" s="756">
        <f t="shared" si="54"/>
        <v>0</v>
      </c>
      <c r="I61" s="756">
        <f t="shared" si="54"/>
        <v>128675</v>
      </c>
      <c r="J61" s="756">
        <f t="shared" si="54"/>
        <v>0</v>
      </c>
      <c r="K61" s="756">
        <f t="shared" si="6"/>
        <v>0</v>
      </c>
      <c r="L61" s="756">
        <f t="shared" ref="L61:S61" si="55">L62</f>
        <v>0</v>
      </c>
      <c r="M61" s="756">
        <f t="shared" si="55"/>
        <v>0</v>
      </c>
      <c r="N61" s="756">
        <f t="shared" si="55"/>
        <v>0</v>
      </c>
      <c r="O61" s="756">
        <f t="shared" si="55"/>
        <v>0</v>
      </c>
      <c r="P61" s="756">
        <f t="shared" si="55"/>
        <v>0</v>
      </c>
      <c r="Q61" s="756">
        <f t="shared" si="55"/>
        <v>0</v>
      </c>
      <c r="R61" s="756">
        <f t="shared" si="55"/>
        <v>0</v>
      </c>
      <c r="S61" s="756">
        <f t="shared" si="55"/>
        <v>0</v>
      </c>
      <c r="T61" s="756">
        <f t="shared" si="47"/>
        <v>2520</v>
      </c>
      <c r="U61" s="756">
        <f t="shared" ref="U61:Y61" si="56">U62</f>
        <v>2520</v>
      </c>
      <c r="V61" s="756">
        <f t="shared" si="56"/>
        <v>0</v>
      </c>
      <c r="W61" s="756">
        <f t="shared" si="56"/>
        <v>0</v>
      </c>
      <c r="X61" s="756">
        <f t="shared" si="56"/>
        <v>0</v>
      </c>
      <c r="Y61" s="756">
        <f t="shared" si="56"/>
        <v>0</v>
      </c>
      <c r="Z61" s="784"/>
      <c r="AA61" s="785"/>
      <c r="AB61" s="785"/>
      <c r="AC61" s="785"/>
      <c r="AD61" s="785"/>
      <c r="AE61" s="785"/>
      <c r="AF61" s="785"/>
      <c r="AG61" s="785"/>
      <c r="AH61" s="785"/>
      <c r="AI61" s="785"/>
      <c r="AJ61" s="785"/>
      <c r="AK61" s="785"/>
      <c r="AL61" s="785"/>
      <c r="AM61" s="785"/>
      <c r="AN61" s="785"/>
      <c r="AO61" s="785"/>
      <c r="AP61" s="785"/>
      <c r="AQ61" s="785"/>
      <c r="AR61" s="785"/>
      <c r="AS61" s="785"/>
      <c r="AT61" s="785"/>
      <c r="AU61" s="785"/>
      <c r="AV61" s="785"/>
      <c r="AW61" s="785"/>
      <c r="AX61" s="785"/>
      <c r="AY61" s="785"/>
      <c r="AZ61" s="785"/>
      <c r="BA61" s="785"/>
      <c r="BB61" s="785"/>
      <c r="BC61" s="785"/>
      <c r="BD61" s="785"/>
      <c r="BE61" s="785"/>
      <c r="BF61" s="785"/>
      <c r="BG61" s="785"/>
      <c r="BH61" s="785"/>
      <c r="BI61" s="785"/>
      <c r="BJ61" s="785"/>
      <c r="BK61" s="785"/>
      <c r="BL61" s="785"/>
      <c r="BM61" s="785"/>
      <c r="BN61" s="785"/>
      <c r="BO61" s="785"/>
      <c r="BP61" s="785"/>
      <c r="BQ61" s="785"/>
      <c r="BR61" s="785"/>
      <c r="BS61" s="785"/>
      <c r="BT61" s="785"/>
      <c r="BU61" s="785"/>
      <c r="BV61" s="785"/>
      <c r="BW61" s="785"/>
      <c r="BX61" s="785"/>
      <c r="BY61" s="785"/>
      <c r="BZ61" s="785"/>
      <c r="CA61" s="785"/>
      <c r="CB61" s="785"/>
      <c r="CC61" s="785"/>
      <c r="CD61" s="785"/>
      <c r="CE61" s="785"/>
      <c r="CF61" s="785"/>
      <c r="CG61" s="785"/>
      <c r="CH61" s="785"/>
      <c r="CI61" s="785"/>
      <c r="CJ61" s="785"/>
      <c r="CK61" s="785"/>
      <c r="CL61" s="785"/>
      <c r="CM61" s="785"/>
      <c r="CN61" s="785"/>
      <c r="CO61" s="785"/>
      <c r="CP61" s="785"/>
      <c r="CQ61" s="785"/>
      <c r="CR61" s="785"/>
      <c r="CS61" s="785"/>
      <c r="CT61" s="785"/>
      <c r="CU61" s="785"/>
      <c r="CV61" s="785"/>
      <c r="CW61" s="785"/>
      <c r="CX61" s="785"/>
      <c r="CY61" s="785"/>
      <c r="CZ61" s="785"/>
      <c r="DA61" s="785"/>
      <c r="DB61" s="785"/>
      <c r="DC61" s="785"/>
      <c r="DD61" s="785"/>
      <c r="DE61" s="785"/>
      <c r="DF61" s="785"/>
      <c r="DG61" s="785"/>
      <c r="DH61" s="785"/>
      <c r="DI61" s="785"/>
      <c r="DJ61" s="785"/>
      <c r="DK61" s="785"/>
      <c r="DL61" s="785"/>
      <c r="DM61" s="785"/>
      <c r="DN61" s="785"/>
      <c r="DO61" s="785"/>
      <c r="DP61" s="785"/>
      <c r="DQ61" s="785"/>
      <c r="DR61" s="785"/>
      <c r="DS61" s="785"/>
      <c r="DT61" s="785"/>
      <c r="DU61" s="785"/>
      <c r="DV61" s="785"/>
      <c r="DW61" s="785"/>
      <c r="DX61" s="785"/>
      <c r="DY61" s="785"/>
      <c r="DZ61" s="785"/>
      <c r="EA61" s="785"/>
      <c r="EB61" s="785"/>
      <c r="EC61" s="785"/>
      <c r="ED61" s="785"/>
      <c r="EE61" s="785"/>
      <c r="EF61" s="785"/>
      <c r="EG61" s="785"/>
      <c r="EH61" s="785"/>
      <c r="EI61" s="785"/>
      <c r="EJ61" s="785"/>
      <c r="EK61" s="785"/>
      <c r="EL61" s="785"/>
      <c r="EM61" s="785"/>
      <c r="EN61" s="785"/>
      <c r="EO61" s="785"/>
      <c r="EP61" s="785"/>
      <c r="EQ61" s="785"/>
      <c r="ER61" s="785"/>
      <c r="ES61" s="785"/>
      <c r="ET61" s="785"/>
      <c r="EU61" s="785"/>
      <c r="EV61" s="785"/>
      <c r="EW61" s="785"/>
      <c r="EX61" s="785"/>
      <c r="EY61" s="785"/>
      <c r="EZ61" s="785"/>
      <c r="FA61" s="785"/>
      <c r="FB61" s="785"/>
      <c r="FC61" s="785"/>
      <c r="FD61" s="785"/>
      <c r="FE61" s="785"/>
      <c r="FF61" s="785"/>
      <c r="FG61" s="785"/>
      <c r="FH61" s="785"/>
      <c r="FI61" s="785"/>
      <c r="FJ61" s="785"/>
      <c r="FK61" s="785"/>
      <c r="FL61" s="785"/>
      <c r="FM61" s="785"/>
      <c r="FN61" s="785"/>
      <c r="FO61" s="785"/>
      <c r="FP61" s="785"/>
      <c r="FQ61" s="785"/>
      <c r="FR61" s="785"/>
      <c r="FS61" s="785"/>
      <c r="FT61" s="785"/>
      <c r="FU61" s="785"/>
      <c r="FV61" s="785"/>
      <c r="FW61" s="785"/>
      <c r="FX61" s="785"/>
      <c r="FY61" s="785"/>
      <c r="FZ61" s="785"/>
      <c r="GA61" s="785"/>
      <c r="GB61" s="785"/>
      <c r="GC61" s="785"/>
      <c r="GD61" s="785"/>
      <c r="GE61" s="785"/>
      <c r="GF61" s="785"/>
      <c r="GG61" s="785"/>
      <c r="GH61" s="785"/>
      <c r="GI61" s="785"/>
      <c r="GJ61" s="785"/>
      <c r="GK61" s="785"/>
      <c r="GL61" s="785"/>
      <c r="GM61" s="785"/>
      <c r="GN61" s="785"/>
      <c r="GO61" s="785"/>
      <c r="GP61" s="785"/>
      <c r="GQ61" s="785"/>
      <c r="GR61" s="785"/>
      <c r="GS61" s="785"/>
      <c r="GT61" s="785"/>
      <c r="GU61" s="785"/>
      <c r="GV61" s="785"/>
      <c r="GW61" s="785"/>
      <c r="GX61" s="785"/>
      <c r="GY61" s="785"/>
      <c r="GZ61" s="785"/>
      <c r="HA61" s="785"/>
      <c r="HB61" s="785"/>
      <c r="HC61" s="785"/>
      <c r="HD61" s="785"/>
      <c r="HE61" s="785"/>
      <c r="HF61" s="785"/>
      <c r="HG61" s="785"/>
      <c r="HH61" s="785"/>
      <c r="HI61" s="785"/>
      <c r="HJ61" s="785"/>
      <c r="HK61" s="785"/>
      <c r="HL61" s="785"/>
      <c r="HM61" s="785"/>
      <c r="HN61" s="785"/>
      <c r="HO61" s="785"/>
      <c r="HP61" s="785"/>
      <c r="HQ61" s="785"/>
      <c r="HR61" s="785"/>
      <c r="HS61" s="785"/>
      <c r="HT61" s="785"/>
      <c r="HU61" s="785"/>
      <c r="HV61" s="785"/>
      <c r="HW61" s="785"/>
      <c r="HX61" s="785"/>
      <c r="HY61" s="785"/>
      <c r="HZ61" s="785"/>
      <c r="IA61" s="785"/>
      <c r="IB61" s="785"/>
      <c r="IC61" s="785"/>
      <c r="ID61" s="785"/>
      <c r="IE61" s="785"/>
      <c r="IF61" s="785"/>
      <c r="IG61" s="785"/>
      <c r="IH61" s="785"/>
      <c r="II61" s="785"/>
      <c r="IJ61" s="785"/>
      <c r="IK61" s="785"/>
      <c r="IL61" s="785"/>
      <c r="IM61" s="785"/>
      <c r="IN61" s="785"/>
      <c r="IO61" s="785"/>
      <c r="IP61" s="785"/>
      <c r="IQ61" s="785"/>
      <c r="IR61" s="785"/>
      <c r="IS61" s="785"/>
      <c r="IT61" s="785"/>
      <c r="IU61" s="785"/>
      <c r="IV61" s="785"/>
    </row>
    <row r="62" s="741" customFormat="1" ht="23.1" customHeight="1" spans="1:256">
      <c r="A62" s="757" t="s">
        <v>307</v>
      </c>
      <c r="B62" s="754" t="s">
        <v>338</v>
      </c>
      <c r="C62" s="754" t="s">
        <v>179</v>
      </c>
      <c r="D62" s="756">
        <f t="shared" si="36"/>
        <v>2502359</v>
      </c>
      <c r="E62" s="756">
        <f t="shared" si="4"/>
        <v>2499839</v>
      </c>
      <c r="F62" s="756">
        <f t="shared" ref="F62:J62" si="57">F63</f>
        <v>1544100</v>
      </c>
      <c r="G62" s="756">
        <f t="shared" si="57"/>
        <v>827064</v>
      </c>
      <c r="H62" s="756">
        <f t="shared" si="57"/>
        <v>0</v>
      </c>
      <c r="I62" s="756">
        <f t="shared" si="57"/>
        <v>128675</v>
      </c>
      <c r="J62" s="756">
        <f t="shared" si="57"/>
        <v>0</v>
      </c>
      <c r="K62" s="756">
        <f t="shared" si="6"/>
        <v>0</v>
      </c>
      <c r="L62" s="756">
        <f t="shared" ref="L62:S62" si="58">L63</f>
        <v>0</v>
      </c>
      <c r="M62" s="756">
        <f t="shared" si="58"/>
        <v>0</v>
      </c>
      <c r="N62" s="756">
        <f t="shared" si="58"/>
        <v>0</v>
      </c>
      <c r="O62" s="756">
        <f t="shared" si="58"/>
        <v>0</v>
      </c>
      <c r="P62" s="756">
        <f t="shared" si="58"/>
        <v>0</v>
      </c>
      <c r="Q62" s="756">
        <f t="shared" si="58"/>
        <v>0</v>
      </c>
      <c r="R62" s="756">
        <f t="shared" si="58"/>
        <v>0</v>
      </c>
      <c r="S62" s="756">
        <f t="shared" si="58"/>
        <v>0</v>
      </c>
      <c r="T62" s="756">
        <f t="shared" si="47"/>
        <v>2520</v>
      </c>
      <c r="U62" s="756">
        <f t="shared" ref="U62:Y62" si="59">U63</f>
        <v>2520</v>
      </c>
      <c r="V62" s="756">
        <f t="shared" si="59"/>
        <v>0</v>
      </c>
      <c r="W62" s="756">
        <f t="shared" si="59"/>
        <v>0</v>
      </c>
      <c r="X62" s="756">
        <f t="shared" si="59"/>
        <v>0</v>
      </c>
      <c r="Y62" s="756">
        <f t="shared" si="59"/>
        <v>0</v>
      </c>
      <c r="Z62" s="784"/>
      <c r="AA62" s="785"/>
      <c r="AB62" s="785"/>
      <c r="AC62" s="785"/>
      <c r="AD62" s="785"/>
      <c r="AE62" s="785"/>
      <c r="AF62" s="785"/>
      <c r="AG62" s="785"/>
      <c r="AH62" s="785"/>
      <c r="AI62" s="785"/>
      <c r="AJ62" s="785"/>
      <c r="AK62" s="785"/>
      <c r="AL62" s="785"/>
      <c r="AM62" s="785"/>
      <c r="AN62" s="785"/>
      <c r="AO62" s="785"/>
      <c r="AP62" s="785"/>
      <c r="AQ62" s="785"/>
      <c r="AR62" s="785"/>
      <c r="AS62" s="785"/>
      <c r="AT62" s="785"/>
      <c r="AU62" s="785"/>
      <c r="AV62" s="785"/>
      <c r="AW62" s="785"/>
      <c r="AX62" s="785"/>
      <c r="AY62" s="785"/>
      <c r="AZ62" s="785"/>
      <c r="BA62" s="785"/>
      <c r="BB62" s="785"/>
      <c r="BC62" s="785"/>
      <c r="BD62" s="785"/>
      <c r="BE62" s="785"/>
      <c r="BF62" s="785"/>
      <c r="BG62" s="785"/>
      <c r="BH62" s="785"/>
      <c r="BI62" s="785"/>
      <c r="BJ62" s="785"/>
      <c r="BK62" s="785"/>
      <c r="BL62" s="785"/>
      <c r="BM62" s="785"/>
      <c r="BN62" s="785"/>
      <c r="BO62" s="785"/>
      <c r="BP62" s="785"/>
      <c r="BQ62" s="785"/>
      <c r="BR62" s="785"/>
      <c r="BS62" s="785"/>
      <c r="BT62" s="785"/>
      <c r="BU62" s="785"/>
      <c r="BV62" s="785"/>
      <c r="BW62" s="785"/>
      <c r="BX62" s="785"/>
      <c r="BY62" s="785"/>
      <c r="BZ62" s="785"/>
      <c r="CA62" s="785"/>
      <c r="CB62" s="785"/>
      <c r="CC62" s="785"/>
      <c r="CD62" s="785"/>
      <c r="CE62" s="785"/>
      <c r="CF62" s="785"/>
      <c r="CG62" s="785"/>
      <c r="CH62" s="785"/>
      <c r="CI62" s="785"/>
      <c r="CJ62" s="785"/>
      <c r="CK62" s="785"/>
      <c r="CL62" s="785"/>
      <c r="CM62" s="785"/>
      <c r="CN62" s="785"/>
      <c r="CO62" s="785"/>
      <c r="CP62" s="785"/>
      <c r="CQ62" s="785"/>
      <c r="CR62" s="785"/>
      <c r="CS62" s="785"/>
      <c r="CT62" s="785"/>
      <c r="CU62" s="785"/>
      <c r="CV62" s="785"/>
      <c r="CW62" s="785"/>
      <c r="CX62" s="785"/>
      <c r="CY62" s="785"/>
      <c r="CZ62" s="785"/>
      <c r="DA62" s="785"/>
      <c r="DB62" s="785"/>
      <c r="DC62" s="785"/>
      <c r="DD62" s="785"/>
      <c r="DE62" s="785"/>
      <c r="DF62" s="785"/>
      <c r="DG62" s="785"/>
      <c r="DH62" s="785"/>
      <c r="DI62" s="785"/>
      <c r="DJ62" s="785"/>
      <c r="DK62" s="785"/>
      <c r="DL62" s="785"/>
      <c r="DM62" s="785"/>
      <c r="DN62" s="785"/>
      <c r="DO62" s="785"/>
      <c r="DP62" s="785"/>
      <c r="DQ62" s="785"/>
      <c r="DR62" s="785"/>
      <c r="DS62" s="785"/>
      <c r="DT62" s="785"/>
      <c r="DU62" s="785"/>
      <c r="DV62" s="785"/>
      <c r="DW62" s="785"/>
      <c r="DX62" s="785"/>
      <c r="DY62" s="785"/>
      <c r="DZ62" s="785"/>
      <c r="EA62" s="785"/>
      <c r="EB62" s="785"/>
      <c r="EC62" s="785"/>
      <c r="ED62" s="785"/>
      <c r="EE62" s="785"/>
      <c r="EF62" s="785"/>
      <c r="EG62" s="785"/>
      <c r="EH62" s="785"/>
      <c r="EI62" s="785"/>
      <c r="EJ62" s="785"/>
      <c r="EK62" s="785"/>
      <c r="EL62" s="785"/>
      <c r="EM62" s="785"/>
      <c r="EN62" s="785"/>
      <c r="EO62" s="785"/>
      <c r="EP62" s="785"/>
      <c r="EQ62" s="785"/>
      <c r="ER62" s="785"/>
      <c r="ES62" s="785"/>
      <c r="ET62" s="785"/>
      <c r="EU62" s="785"/>
      <c r="EV62" s="785"/>
      <c r="EW62" s="785"/>
      <c r="EX62" s="785"/>
      <c r="EY62" s="785"/>
      <c r="EZ62" s="785"/>
      <c r="FA62" s="785"/>
      <c r="FB62" s="785"/>
      <c r="FC62" s="785"/>
      <c r="FD62" s="785"/>
      <c r="FE62" s="785"/>
      <c r="FF62" s="785"/>
      <c r="FG62" s="785"/>
      <c r="FH62" s="785"/>
      <c r="FI62" s="785"/>
      <c r="FJ62" s="785"/>
      <c r="FK62" s="785"/>
      <c r="FL62" s="785"/>
      <c r="FM62" s="785"/>
      <c r="FN62" s="785"/>
      <c r="FO62" s="785"/>
      <c r="FP62" s="785"/>
      <c r="FQ62" s="785"/>
      <c r="FR62" s="785"/>
      <c r="FS62" s="785"/>
      <c r="FT62" s="785"/>
      <c r="FU62" s="785"/>
      <c r="FV62" s="785"/>
      <c r="FW62" s="785"/>
      <c r="FX62" s="785"/>
      <c r="FY62" s="785"/>
      <c r="FZ62" s="785"/>
      <c r="GA62" s="785"/>
      <c r="GB62" s="785"/>
      <c r="GC62" s="785"/>
      <c r="GD62" s="785"/>
      <c r="GE62" s="785"/>
      <c r="GF62" s="785"/>
      <c r="GG62" s="785"/>
      <c r="GH62" s="785"/>
      <c r="GI62" s="785"/>
      <c r="GJ62" s="785"/>
      <c r="GK62" s="785"/>
      <c r="GL62" s="785"/>
      <c r="GM62" s="785"/>
      <c r="GN62" s="785"/>
      <c r="GO62" s="785"/>
      <c r="GP62" s="785"/>
      <c r="GQ62" s="785"/>
      <c r="GR62" s="785"/>
      <c r="GS62" s="785"/>
      <c r="GT62" s="785"/>
      <c r="GU62" s="785"/>
      <c r="GV62" s="785"/>
      <c r="GW62" s="785"/>
      <c r="GX62" s="785"/>
      <c r="GY62" s="785"/>
      <c r="GZ62" s="785"/>
      <c r="HA62" s="785"/>
      <c r="HB62" s="785"/>
      <c r="HC62" s="785"/>
      <c r="HD62" s="785"/>
      <c r="HE62" s="785"/>
      <c r="HF62" s="785"/>
      <c r="HG62" s="785"/>
      <c r="HH62" s="785"/>
      <c r="HI62" s="785"/>
      <c r="HJ62" s="785"/>
      <c r="HK62" s="785"/>
      <c r="HL62" s="785"/>
      <c r="HM62" s="785"/>
      <c r="HN62" s="785"/>
      <c r="HO62" s="785"/>
      <c r="HP62" s="785"/>
      <c r="HQ62" s="785"/>
      <c r="HR62" s="785"/>
      <c r="HS62" s="785"/>
      <c r="HT62" s="785"/>
      <c r="HU62" s="785"/>
      <c r="HV62" s="785"/>
      <c r="HW62" s="785"/>
      <c r="HX62" s="785"/>
      <c r="HY62" s="785"/>
      <c r="HZ62" s="785"/>
      <c r="IA62" s="785"/>
      <c r="IB62" s="785"/>
      <c r="IC62" s="785"/>
      <c r="ID62" s="785"/>
      <c r="IE62" s="785"/>
      <c r="IF62" s="785"/>
      <c r="IG62" s="785"/>
      <c r="IH62" s="785"/>
      <c r="II62" s="785"/>
      <c r="IJ62" s="785"/>
      <c r="IK62" s="785"/>
      <c r="IL62" s="785"/>
      <c r="IM62" s="785"/>
      <c r="IN62" s="785"/>
      <c r="IO62" s="785"/>
      <c r="IP62" s="785"/>
      <c r="IQ62" s="785"/>
      <c r="IR62" s="785"/>
      <c r="IS62" s="785"/>
      <c r="IT62" s="785"/>
      <c r="IU62" s="785"/>
      <c r="IV62" s="785"/>
    </row>
    <row r="63" s="741" customFormat="1" ht="23.1" customHeight="1" spans="1:256">
      <c r="A63" s="757" t="s">
        <v>148</v>
      </c>
      <c r="B63" s="754" t="s">
        <v>338</v>
      </c>
      <c r="C63" s="758" t="s">
        <v>181</v>
      </c>
      <c r="D63" s="756">
        <f t="shared" si="36"/>
        <v>2502359</v>
      </c>
      <c r="E63" s="756">
        <f t="shared" si="4"/>
        <v>2499839</v>
      </c>
      <c r="F63" s="756">
        <v>1544100</v>
      </c>
      <c r="G63" s="756">
        <v>827064</v>
      </c>
      <c r="H63" s="756">
        <v>0</v>
      </c>
      <c r="I63" s="756">
        <v>128675</v>
      </c>
      <c r="J63" s="756">
        <v>0</v>
      </c>
      <c r="K63" s="756">
        <f t="shared" si="6"/>
        <v>0</v>
      </c>
      <c r="L63" s="764"/>
      <c r="M63" s="764"/>
      <c r="N63" s="764"/>
      <c r="O63" s="756">
        <v>0</v>
      </c>
      <c r="P63" s="764"/>
      <c r="Q63" s="764"/>
      <c r="R63" s="756">
        <v>0</v>
      </c>
      <c r="S63" s="776"/>
      <c r="T63" s="756">
        <f t="shared" si="47"/>
        <v>2520</v>
      </c>
      <c r="U63" s="756">
        <v>2520</v>
      </c>
      <c r="V63" s="777">
        <v>0</v>
      </c>
      <c r="W63" s="777"/>
      <c r="X63" s="777"/>
      <c r="Y63" s="777">
        <v>0</v>
      </c>
      <c r="Z63" s="784"/>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5"/>
      <c r="AY63" s="785"/>
      <c r="AZ63" s="785"/>
      <c r="BA63" s="785"/>
      <c r="BB63" s="785"/>
      <c r="BC63" s="785"/>
      <c r="BD63" s="785"/>
      <c r="BE63" s="785"/>
      <c r="BF63" s="785"/>
      <c r="BG63" s="785"/>
      <c r="BH63" s="785"/>
      <c r="BI63" s="785"/>
      <c r="BJ63" s="785"/>
      <c r="BK63" s="785"/>
      <c r="BL63" s="785"/>
      <c r="BM63" s="785"/>
      <c r="BN63" s="785"/>
      <c r="BO63" s="785"/>
      <c r="BP63" s="785"/>
      <c r="BQ63" s="785"/>
      <c r="BR63" s="785"/>
      <c r="BS63" s="785"/>
      <c r="BT63" s="785"/>
      <c r="BU63" s="785"/>
      <c r="BV63" s="785"/>
      <c r="BW63" s="785"/>
      <c r="BX63" s="785"/>
      <c r="BY63" s="785"/>
      <c r="BZ63" s="785"/>
      <c r="CA63" s="785"/>
      <c r="CB63" s="785"/>
      <c r="CC63" s="785"/>
      <c r="CD63" s="785"/>
      <c r="CE63" s="785"/>
      <c r="CF63" s="785"/>
      <c r="CG63" s="785"/>
      <c r="CH63" s="785"/>
      <c r="CI63" s="785"/>
      <c r="CJ63" s="785"/>
      <c r="CK63" s="785"/>
      <c r="CL63" s="785"/>
      <c r="CM63" s="785"/>
      <c r="CN63" s="785"/>
      <c r="CO63" s="785"/>
      <c r="CP63" s="785"/>
      <c r="CQ63" s="785"/>
      <c r="CR63" s="785"/>
      <c r="CS63" s="785"/>
      <c r="CT63" s="785"/>
      <c r="CU63" s="785"/>
      <c r="CV63" s="785"/>
      <c r="CW63" s="785"/>
      <c r="CX63" s="785"/>
      <c r="CY63" s="785"/>
      <c r="CZ63" s="785"/>
      <c r="DA63" s="785"/>
      <c r="DB63" s="785"/>
      <c r="DC63" s="785"/>
      <c r="DD63" s="785"/>
      <c r="DE63" s="785"/>
      <c r="DF63" s="785"/>
      <c r="DG63" s="785"/>
      <c r="DH63" s="785"/>
      <c r="DI63" s="785"/>
      <c r="DJ63" s="785"/>
      <c r="DK63" s="785"/>
      <c r="DL63" s="785"/>
      <c r="DM63" s="785"/>
      <c r="DN63" s="785"/>
      <c r="DO63" s="785"/>
      <c r="DP63" s="785"/>
      <c r="DQ63" s="785"/>
      <c r="DR63" s="785"/>
      <c r="DS63" s="785"/>
      <c r="DT63" s="785"/>
      <c r="DU63" s="785"/>
      <c r="DV63" s="785"/>
      <c r="DW63" s="785"/>
      <c r="DX63" s="785"/>
      <c r="DY63" s="785"/>
      <c r="DZ63" s="785"/>
      <c r="EA63" s="785"/>
      <c r="EB63" s="785"/>
      <c r="EC63" s="785"/>
      <c r="ED63" s="785"/>
      <c r="EE63" s="785"/>
      <c r="EF63" s="785"/>
      <c r="EG63" s="785"/>
      <c r="EH63" s="785"/>
      <c r="EI63" s="785"/>
      <c r="EJ63" s="785"/>
      <c r="EK63" s="785"/>
      <c r="EL63" s="785"/>
      <c r="EM63" s="785"/>
      <c r="EN63" s="785"/>
      <c r="EO63" s="785"/>
      <c r="EP63" s="785"/>
      <c r="EQ63" s="785"/>
      <c r="ER63" s="785"/>
      <c r="ES63" s="785"/>
      <c r="ET63" s="785"/>
      <c r="EU63" s="785"/>
      <c r="EV63" s="785"/>
      <c r="EW63" s="785"/>
      <c r="EX63" s="785"/>
      <c r="EY63" s="785"/>
      <c r="EZ63" s="785"/>
      <c r="FA63" s="785"/>
      <c r="FB63" s="785"/>
      <c r="FC63" s="785"/>
      <c r="FD63" s="785"/>
      <c r="FE63" s="785"/>
      <c r="FF63" s="785"/>
      <c r="FG63" s="785"/>
      <c r="FH63" s="785"/>
      <c r="FI63" s="785"/>
      <c r="FJ63" s="785"/>
      <c r="FK63" s="785"/>
      <c r="FL63" s="785"/>
      <c r="FM63" s="785"/>
      <c r="FN63" s="785"/>
      <c r="FO63" s="785"/>
      <c r="FP63" s="785"/>
      <c r="FQ63" s="785"/>
      <c r="FR63" s="785"/>
      <c r="FS63" s="785"/>
      <c r="FT63" s="785"/>
      <c r="FU63" s="785"/>
      <c r="FV63" s="785"/>
      <c r="FW63" s="785"/>
      <c r="FX63" s="785"/>
      <c r="FY63" s="785"/>
      <c r="FZ63" s="785"/>
      <c r="GA63" s="785"/>
      <c r="GB63" s="785"/>
      <c r="GC63" s="785"/>
      <c r="GD63" s="785"/>
      <c r="GE63" s="785"/>
      <c r="GF63" s="785"/>
      <c r="GG63" s="785"/>
      <c r="GH63" s="785"/>
      <c r="GI63" s="785"/>
      <c r="GJ63" s="785"/>
      <c r="GK63" s="785"/>
      <c r="GL63" s="785"/>
      <c r="GM63" s="785"/>
      <c r="GN63" s="785"/>
      <c r="GO63" s="785"/>
      <c r="GP63" s="785"/>
      <c r="GQ63" s="785"/>
      <c r="GR63" s="785"/>
      <c r="GS63" s="785"/>
      <c r="GT63" s="785"/>
      <c r="GU63" s="785"/>
      <c r="GV63" s="785"/>
      <c r="GW63" s="785"/>
      <c r="GX63" s="785"/>
      <c r="GY63" s="785"/>
      <c r="GZ63" s="785"/>
      <c r="HA63" s="785"/>
      <c r="HB63" s="785"/>
      <c r="HC63" s="785"/>
      <c r="HD63" s="785"/>
      <c r="HE63" s="785"/>
      <c r="HF63" s="785"/>
      <c r="HG63" s="785"/>
      <c r="HH63" s="785"/>
      <c r="HI63" s="785"/>
      <c r="HJ63" s="785"/>
      <c r="HK63" s="785"/>
      <c r="HL63" s="785"/>
      <c r="HM63" s="785"/>
      <c r="HN63" s="785"/>
      <c r="HO63" s="785"/>
      <c r="HP63" s="785"/>
      <c r="HQ63" s="785"/>
      <c r="HR63" s="785"/>
      <c r="HS63" s="785"/>
      <c r="HT63" s="785"/>
      <c r="HU63" s="785"/>
      <c r="HV63" s="785"/>
      <c r="HW63" s="785"/>
      <c r="HX63" s="785"/>
      <c r="HY63" s="785"/>
      <c r="HZ63" s="785"/>
      <c r="IA63" s="785"/>
      <c r="IB63" s="785"/>
      <c r="IC63" s="785"/>
      <c r="ID63" s="785"/>
      <c r="IE63" s="785"/>
      <c r="IF63" s="785"/>
      <c r="IG63" s="785"/>
      <c r="IH63" s="785"/>
      <c r="II63" s="785"/>
      <c r="IJ63" s="785"/>
      <c r="IK63" s="785"/>
      <c r="IL63" s="785"/>
      <c r="IM63" s="785"/>
      <c r="IN63" s="785"/>
      <c r="IO63" s="785"/>
      <c r="IP63" s="785"/>
      <c r="IQ63" s="785"/>
      <c r="IR63" s="785"/>
      <c r="IS63" s="785"/>
      <c r="IT63" s="785"/>
      <c r="IU63" s="785"/>
      <c r="IV63" s="785"/>
    </row>
    <row r="64" s="741" customFormat="1" ht="23.1" customHeight="1" spans="1:256">
      <c r="A64" s="753" t="s">
        <v>308</v>
      </c>
      <c r="B64" s="754" t="s">
        <v>338</v>
      </c>
      <c r="C64" s="755" t="s">
        <v>188</v>
      </c>
      <c r="D64" s="756">
        <f t="shared" si="36"/>
        <v>284540</v>
      </c>
      <c r="E64" s="756">
        <f t="shared" si="4"/>
        <v>0</v>
      </c>
      <c r="F64" s="756">
        <f t="shared" ref="F64:J64" si="60">F65</f>
        <v>0</v>
      </c>
      <c r="G64" s="756">
        <f t="shared" si="60"/>
        <v>0</v>
      </c>
      <c r="H64" s="756">
        <f t="shared" si="60"/>
        <v>0</v>
      </c>
      <c r="I64" s="756">
        <f t="shared" si="60"/>
        <v>0</v>
      </c>
      <c r="J64" s="756">
        <f t="shared" si="60"/>
        <v>0</v>
      </c>
      <c r="K64" s="756">
        <f t="shared" si="6"/>
        <v>0</v>
      </c>
      <c r="L64" s="756">
        <f t="shared" ref="L64:S64" si="61">L65</f>
        <v>0</v>
      </c>
      <c r="M64" s="756">
        <f t="shared" si="61"/>
        <v>0</v>
      </c>
      <c r="N64" s="756">
        <f t="shared" si="61"/>
        <v>0</v>
      </c>
      <c r="O64" s="756">
        <f t="shared" si="61"/>
        <v>0</v>
      </c>
      <c r="P64" s="756">
        <f t="shared" si="61"/>
        <v>0</v>
      </c>
      <c r="Q64" s="756">
        <f t="shared" si="61"/>
        <v>0</v>
      </c>
      <c r="R64" s="756">
        <f t="shared" si="61"/>
        <v>0</v>
      </c>
      <c r="S64" s="756">
        <f t="shared" si="61"/>
        <v>284540</v>
      </c>
      <c r="T64" s="756">
        <f t="shared" si="47"/>
        <v>0</v>
      </c>
      <c r="U64" s="756"/>
      <c r="V64" s="777"/>
      <c r="W64" s="777"/>
      <c r="X64" s="777"/>
      <c r="Y64" s="777"/>
      <c r="Z64" s="784"/>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5"/>
      <c r="AY64" s="785"/>
      <c r="AZ64" s="785"/>
      <c r="BA64" s="785"/>
      <c r="BB64" s="785"/>
      <c r="BC64" s="785"/>
      <c r="BD64" s="785"/>
      <c r="BE64" s="785"/>
      <c r="BF64" s="785"/>
      <c r="BG64" s="785"/>
      <c r="BH64" s="785"/>
      <c r="BI64" s="785"/>
      <c r="BJ64" s="785"/>
      <c r="BK64" s="785"/>
      <c r="BL64" s="785"/>
      <c r="BM64" s="785"/>
      <c r="BN64" s="785"/>
      <c r="BO64" s="785"/>
      <c r="BP64" s="785"/>
      <c r="BQ64" s="785"/>
      <c r="BR64" s="785"/>
      <c r="BS64" s="785"/>
      <c r="BT64" s="785"/>
      <c r="BU64" s="785"/>
      <c r="BV64" s="785"/>
      <c r="BW64" s="785"/>
      <c r="BX64" s="785"/>
      <c r="BY64" s="785"/>
      <c r="BZ64" s="785"/>
      <c r="CA64" s="785"/>
      <c r="CB64" s="785"/>
      <c r="CC64" s="785"/>
      <c r="CD64" s="785"/>
      <c r="CE64" s="785"/>
      <c r="CF64" s="785"/>
      <c r="CG64" s="785"/>
      <c r="CH64" s="785"/>
      <c r="CI64" s="785"/>
      <c r="CJ64" s="785"/>
      <c r="CK64" s="785"/>
      <c r="CL64" s="785"/>
      <c r="CM64" s="785"/>
      <c r="CN64" s="785"/>
      <c r="CO64" s="785"/>
      <c r="CP64" s="785"/>
      <c r="CQ64" s="785"/>
      <c r="CR64" s="785"/>
      <c r="CS64" s="785"/>
      <c r="CT64" s="785"/>
      <c r="CU64" s="785"/>
      <c r="CV64" s="785"/>
      <c r="CW64" s="785"/>
      <c r="CX64" s="785"/>
      <c r="CY64" s="785"/>
      <c r="CZ64" s="785"/>
      <c r="DA64" s="785"/>
      <c r="DB64" s="785"/>
      <c r="DC64" s="785"/>
      <c r="DD64" s="785"/>
      <c r="DE64" s="785"/>
      <c r="DF64" s="785"/>
      <c r="DG64" s="785"/>
      <c r="DH64" s="785"/>
      <c r="DI64" s="785"/>
      <c r="DJ64" s="785"/>
      <c r="DK64" s="785"/>
      <c r="DL64" s="785"/>
      <c r="DM64" s="785"/>
      <c r="DN64" s="785"/>
      <c r="DO64" s="785"/>
      <c r="DP64" s="785"/>
      <c r="DQ64" s="785"/>
      <c r="DR64" s="785"/>
      <c r="DS64" s="785"/>
      <c r="DT64" s="785"/>
      <c r="DU64" s="785"/>
      <c r="DV64" s="785"/>
      <c r="DW64" s="785"/>
      <c r="DX64" s="785"/>
      <c r="DY64" s="785"/>
      <c r="DZ64" s="785"/>
      <c r="EA64" s="785"/>
      <c r="EB64" s="785"/>
      <c r="EC64" s="785"/>
      <c r="ED64" s="785"/>
      <c r="EE64" s="785"/>
      <c r="EF64" s="785"/>
      <c r="EG64" s="785"/>
      <c r="EH64" s="785"/>
      <c r="EI64" s="785"/>
      <c r="EJ64" s="785"/>
      <c r="EK64" s="785"/>
      <c r="EL64" s="785"/>
      <c r="EM64" s="785"/>
      <c r="EN64" s="785"/>
      <c r="EO64" s="785"/>
      <c r="EP64" s="785"/>
      <c r="EQ64" s="785"/>
      <c r="ER64" s="785"/>
      <c r="ES64" s="785"/>
      <c r="ET64" s="785"/>
      <c r="EU64" s="785"/>
      <c r="EV64" s="785"/>
      <c r="EW64" s="785"/>
      <c r="EX64" s="785"/>
      <c r="EY64" s="785"/>
      <c r="EZ64" s="785"/>
      <c r="FA64" s="785"/>
      <c r="FB64" s="785"/>
      <c r="FC64" s="785"/>
      <c r="FD64" s="785"/>
      <c r="FE64" s="785"/>
      <c r="FF64" s="785"/>
      <c r="FG64" s="785"/>
      <c r="FH64" s="785"/>
      <c r="FI64" s="785"/>
      <c r="FJ64" s="785"/>
      <c r="FK64" s="785"/>
      <c r="FL64" s="785"/>
      <c r="FM64" s="785"/>
      <c r="FN64" s="785"/>
      <c r="FO64" s="785"/>
      <c r="FP64" s="785"/>
      <c r="FQ64" s="785"/>
      <c r="FR64" s="785"/>
      <c r="FS64" s="785"/>
      <c r="FT64" s="785"/>
      <c r="FU64" s="785"/>
      <c r="FV64" s="785"/>
      <c r="FW64" s="785"/>
      <c r="FX64" s="785"/>
      <c r="FY64" s="785"/>
      <c r="FZ64" s="785"/>
      <c r="GA64" s="785"/>
      <c r="GB64" s="785"/>
      <c r="GC64" s="785"/>
      <c r="GD64" s="785"/>
      <c r="GE64" s="785"/>
      <c r="GF64" s="785"/>
      <c r="GG64" s="785"/>
      <c r="GH64" s="785"/>
      <c r="GI64" s="785"/>
      <c r="GJ64" s="785"/>
      <c r="GK64" s="785"/>
      <c r="GL64" s="785"/>
      <c r="GM64" s="785"/>
      <c r="GN64" s="785"/>
      <c r="GO64" s="785"/>
      <c r="GP64" s="785"/>
      <c r="GQ64" s="785"/>
      <c r="GR64" s="785"/>
      <c r="GS64" s="785"/>
      <c r="GT64" s="785"/>
      <c r="GU64" s="785"/>
      <c r="GV64" s="785"/>
      <c r="GW64" s="785"/>
      <c r="GX64" s="785"/>
      <c r="GY64" s="785"/>
      <c r="GZ64" s="785"/>
      <c r="HA64" s="785"/>
      <c r="HB64" s="785"/>
      <c r="HC64" s="785"/>
      <c r="HD64" s="785"/>
      <c r="HE64" s="785"/>
      <c r="HF64" s="785"/>
      <c r="HG64" s="785"/>
      <c r="HH64" s="785"/>
      <c r="HI64" s="785"/>
      <c r="HJ64" s="785"/>
      <c r="HK64" s="785"/>
      <c r="HL64" s="785"/>
      <c r="HM64" s="785"/>
      <c r="HN64" s="785"/>
      <c r="HO64" s="785"/>
      <c r="HP64" s="785"/>
      <c r="HQ64" s="785"/>
      <c r="HR64" s="785"/>
      <c r="HS64" s="785"/>
      <c r="HT64" s="785"/>
      <c r="HU64" s="785"/>
      <c r="HV64" s="785"/>
      <c r="HW64" s="785"/>
      <c r="HX64" s="785"/>
      <c r="HY64" s="785"/>
      <c r="HZ64" s="785"/>
      <c r="IA64" s="785"/>
      <c r="IB64" s="785"/>
      <c r="IC64" s="785"/>
      <c r="ID64" s="785"/>
      <c r="IE64" s="785"/>
      <c r="IF64" s="785"/>
      <c r="IG64" s="785"/>
      <c r="IH64" s="785"/>
      <c r="II64" s="785"/>
      <c r="IJ64" s="785"/>
      <c r="IK64" s="785"/>
      <c r="IL64" s="785"/>
      <c r="IM64" s="785"/>
      <c r="IN64" s="785"/>
      <c r="IO64" s="785"/>
      <c r="IP64" s="785"/>
      <c r="IQ64" s="785"/>
      <c r="IR64" s="785"/>
      <c r="IS64" s="785"/>
      <c r="IT64" s="785"/>
      <c r="IU64" s="785"/>
      <c r="IV64" s="785"/>
    </row>
    <row r="65" s="741" customFormat="1" ht="23.1" customHeight="1" spans="1:256">
      <c r="A65" s="757" t="s">
        <v>309</v>
      </c>
      <c r="B65" s="754" t="s">
        <v>338</v>
      </c>
      <c r="C65" s="755" t="s">
        <v>189</v>
      </c>
      <c r="D65" s="756">
        <f t="shared" si="36"/>
        <v>284540</v>
      </c>
      <c r="E65" s="756">
        <f t="shared" si="4"/>
        <v>0</v>
      </c>
      <c r="F65" s="756">
        <f t="shared" ref="F65:J65" si="62">F66</f>
        <v>0</v>
      </c>
      <c r="G65" s="756">
        <f t="shared" si="62"/>
        <v>0</v>
      </c>
      <c r="H65" s="756">
        <f t="shared" si="62"/>
        <v>0</v>
      </c>
      <c r="I65" s="756">
        <f t="shared" si="62"/>
        <v>0</v>
      </c>
      <c r="J65" s="756">
        <f t="shared" si="62"/>
        <v>0</v>
      </c>
      <c r="K65" s="756">
        <f t="shared" si="6"/>
        <v>0</v>
      </c>
      <c r="L65" s="756">
        <f t="shared" ref="L65:S65" si="63">L66</f>
        <v>0</v>
      </c>
      <c r="M65" s="756">
        <f t="shared" si="63"/>
        <v>0</v>
      </c>
      <c r="N65" s="756">
        <f t="shared" si="63"/>
        <v>0</v>
      </c>
      <c r="O65" s="756">
        <f t="shared" si="63"/>
        <v>0</v>
      </c>
      <c r="P65" s="756">
        <f t="shared" si="63"/>
        <v>0</v>
      </c>
      <c r="Q65" s="756">
        <f t="shared" si="63"/>
        <v>0</v>
      </c>
      <c r="R65" s="756">
        <f t="shared" si="63"/>
        <v>0</v>
      </c>
      <c r="S65" s="756">
        <f t="shared" si="63"/>
        <v>284540</v>
      </c>
      <c r="T65" s="756">
        <f t="shared" si="47"/>
        <v>0</v>
      </c>
      <c r="U65" s="756"/>
      <c r="V65" s="777"/>
      <c r="W65" s="777"/>
      <c r="X65" s="777"/>
      <c r="Y65" s="777"/>
      <c r="Z65" s="784"/>
      <c r="AA65" s="785"/>
      <c r="AB65" s="785"/>
      <c r="AC65" s="785"/>
      <c r="AD65" s="785"/>
      <c r="AE65" s="785"/>
      <c r="AF65" s="785"/>
      <c r="AG65" s="785"/>
      <c r="AH65" s="785"/>
      <c r="AI65" s="785"/>
      <c r="AJ65" s="785"/>
      <c r="AK65" s="785"/>
      <c r="AL65" s="785"/>
      <c r="AM65" s="785"/>
      <c r="AN65" s="785"/>
      <c r="AO65" s="785"/>
      <c r="AP65" s="785"/>
      <c r="AQ65" s="785"/>
      <c r="AR65" s="785"/>
      <c r="AS65" s="785"/>
      <c r="AT65" s="785"/>
      <c r="AU65" s="785"/>
      <c r="AV65" s="785"/>
      <c r="AW65" s="785"/>
      <c r="AX65" s="785"/>
      <c r="AY65" s="785"/>
      <c r="AZ65" s="785"/>
      <c r="BA65" s="785"/>
      <c r="BB65" s="785"/>
      <c r="BC65" s="785"/>
      <c r="BD65" s="785"/>
      <c r="BE65" s="785"/>
      <c r="BF65" s="785"/>
      <c r="BG65" s="785"/>
      <c r="BH65" s="785"/>
      <c r="BI65" s="785"/>
      <c r="BJ65" s="785"/>
      <c r="BK65" s="785"/>
      <c r="BL65" s="785"/>
      <c r="BM65" s="785"/>
      <c r="BN65" s="785"/>
      <c r="BO65" s="785"/>
      <c r="BP65" s="785"/>
      <c r="BQ65" s="785"/>
      <c r="BR65" s="785"/>
      <c r="BS65" s="785"/>
      <c r="BT65" s="785"/>
      <c r="BU65" s="785"/>
      <c r="BV65" s="785"/>
      <c r="BW65" s="785"/>
      <c r="BX65" s="785"/>
      <c r="BY65" s="785"/>
      <c r="BZ65" s="785"/>
      <c r="CA65" s="785"/>
      <c r="CB65" s="785"/>
      <c r="CC65" s="785"/>
      <c r="CD65" s="785"/>
      <c r="CE65" s="785"/>
      <c r="CF65" s="785"/>
      <c r="CG65" s="785"/>
      <c r="CH65" s="785"/>
      <c r="CI65" s="785"/>
      <c r="CJ65" s="785"/>
      <c r="CK65" s="785"/>
      <c r="CL65" s="785"/>
      <c r="CM65" s="785"/>
      <c r="CN65" s="785"/>
      <c r="CO65" s="785"/>
      <c r="CP65" s="785"/>
      <c r="CQ65" s="785"/>
      <c r="CR65" s="785"/>
      <c r="CS65" s="785"/>
      <c r="CT65" s="785"/>
      <c r="CU65" s="785"/>
      <c r="CV65" s="785"/>
      <c r="CW65" s="785"/>
      <c r="CX65" s="785"/>
      <c r="CY65" s="785"/>
      <c r="CZ65" s="785"/>
      <c r="DA65" s="785"/>
      <c r="DB65" s="785"/>
      <c r="DC65" s="785"/>
      <c r="DD65" s="785"/>
      <c r="DE65" s="785"/>
      <c r="DF65" s="785"/>
      <c r="DG65" s="785"/>
      <c r="DH65" s="785"/>
      <c r="DI65" s="785"/>
      <c r="DJ65" s="785"/>
      <c r="DK65" s="785"/>
      <c r="DL65" s="785"/>
      <c r="DM65" s="785"/>
      <c r="DN65" s="785"/>
      <c r="DO65" s="785"/>
      <c r="DP65" s="785"/>
      <c r="DQ65" s="785"/>
      <c r="DR65" s="785"/>
      <c r="DS65" s="785"/>
      <c r="DT65" s="785"/>
      <c r="DU65" s="785"/>
      <c r="DV65" s="785"/>
      <c r="DW65" s="785"/>
      <c r="DX65" s="785"/>
      <c r="DY65" s="785"/>
      <c r="DZ65" s="785"/>
      <c r="EA65" s="785"/>
      <c r="EB65" s="785"/>
      <c r="EC65" s="785"/>
      <c r="ED65" s="785"/>
      <c r="EE65" s="785"/>
      <c r="EF65" s="785"/>
      <c r="EG65" s="785"/>
      <c r="EH65" s="785"/>
      <c r="EI65" s="785"/>
      <c r="EJ65" s="785"/>
      <c r="EK65" s="785"/>
      <c r="EL65" s="785"/>
      <c r="EM65" s="785"/>
      <c r="EN65" s="785"/>
      <c r="EO65" s="785"/>
      <c r="EP65" s="785"/>
      <c r="EQ65" s="785"/>
      <c r="ER65" s="785"/>
      <c r="ES65" s="785"/>
      <c r="ET65" s="785"/>
      <c r="EU65" s="785"/>
      <c r="EV65" s="785"/>
      <c r="EW65" s="785"/>
      <c r="EX65" s="785"/>
      <c r="EY65" s="785"/>
      <c r="EZ65" s="785"/>
      <c r="FA65" s="785"/>
      <c r="FB65" s="785"/>
      <c r="FC65" s="785"/>
      <c r="FD65" s="785"/>
      <c r="FE65" s="785"/>
      <c r="FF65" s="785"/>
      <c r="FG65" s="785"/>
      <c r="FH65" s="785"/>
      <c r="FI65" s="785"/>
      <c r="FJ65" s="785"/>
      <c r="FK65" s="785"/>
      <c r="FL65" s="785"/>
      <c r="FM65" s="785"/>
      <c r="FN65" s="785"/>
      <c r="FO65" s="785"/>
      <c r="FP65" s="785"/>
      <c r="FQ65" s="785"/>
      <c r="FR65" s="785"/>
      <c r="FS65" s="785"/>
      <c r="FT65" s="785"/>
      <c r="FU65" s="785"/>
      <c r="FV65" s="785"/>
      <c r="FW65" s="785"/>
      <c r="FX65" s="785"/>
      <c r="FY65" s="785"/>
      <c r="FZ65" s="785"/>
      <c r="GA65" s="785"/>
      <c r="GB65" s="785"/>
      <c r="GC65" s="785"/>
      <c r="GD65" s="785"/>
      <c r="GE65" s="785"/>
      <c r="GF65" s="785"/>
      <c r="GG65" s="785"/>
      <c r="GH65" s="785"/>
      <c r="GI65" s="785"/>
      <c r="GJ65" s="785"/>
      <c r="GK65" s="785"/>
      <c r="GL65" s="785"/>
      <c r="GM65" s="785"/>
      <c r="GN65" s="785"/>
      <c r="GO65" s="785"/>
      <c r="GP65" s="785"/>
      <c r="GQ65" s="785"/>
      <c r="GR65" s="785"/>
      <c r="GS65" s="785"/>
      <c r="GT65" s="785"/>
      <c r="GU65" s="785"/>
      <c r="GV65" s="785"/>
      <c r="GW65" s="785"/>
      <c r="GX65" s="785"/>
      <c r="GY65" s="785"/>
      <c r="GZ65" s="785"/>
      <c r="HA65" s="785"/>
      <c r="HB65" s="785"/>
      <c r="HC65" s="785"/>
      <c r="HD65" s="785"/>
      <c r="HE65" s="785"/>
      <c r="HF65" s="785"/>
      <c r="HG65" s="785"/>
      <c r="HH65" s="785"/>
      <c r="HI65" s="785"/>
      <c r="HJ65" s="785"/>
      <c r="HK65" s="785"/>
      <c r="HL65" s="785"/>
      <c r="HM65" s="785"/>
      <c r="HN65" s="785"/>
      <c r="HO65" s="785"/>
      <c r="HP65" s="785"/>
      <c r="HQ65" s="785"/>
      <c r="HR65" s="785"/>
      <c r="HS65" s="785"/>
      <c r="HT65" s="785"/>
      <c r="HU65" s="785"/>
      <c r="HV65" s="785"/>
      <c r="HW65" s="785"/>
      <c r="HX65" s="785"/>
      <c r="HY65" s="785"/>
      <c r="HZ65" s="785"/>
      <c r="IA65" s="785"/>
      <c r="IB65" s="785"/>
      <c r="IC65" s="785"/>
      <c r="ID65" s="785"/>
      <c r="IE65" s="785"/>
      <c r="IF65" s="785"/>
      <c r="IG65" s="785"/>
      <c r="IH65" s="785"/>
      <c r="II65" s="785"/>
      <c r="IJ65" s="785"/>
      <c r="IK65" s="785"/>
      <c r="IL65" s="785"/>
      <c r="IM65" s="785"/>
      <c r="IN65" s="785"/>
      <c r="IO65" s="785"/>
      <c r="IP65" s="785"/>
      <c r="IQ65" s="785"/>
      <c r="IR65" s="785"/>
      <c r="IS65" s="785"/>
      <c r="IT65" s="785"/>
      <c r="IU65" s="785"/>
      <c r="IV65" s="785"/>
    </row>
    <row r="66" s="741" customFormat="1" ht="23.1" customHeight="1" spans="1:256">
      <c r="A66" s="757" t="s">
        <v>310</v>
      </c>
      <c r="B66" s="754" t="s">
        <v>338</v>
      </c>
      <c r="C66" s="755" t="s">
        <v>190</v>
      </c>
      <c r="D66" s="756">
        <f t="shared" si="36"/>
        <v>284540</v>
      </c>
      <c r="E66" s="756">
        <f t="shared" si="4"/>
        <v>0</v>
      </c>
      <c r="F66" s="756"/>
      <c r="G66" s="756"/>
      <c r="H66" s="756"/>
      <c r="I66" s="756"/>
      <c r="J66" s="756"/>
      <c r="K66" s="756">
        <f t="shared" si="6"/>
        <v>0</v>
      </c>
      <c r="L66" s="756"/>
      <c r="M66" s="756"/>
      <c r="N66" s="756"/>
      <c r="O66" s="756"/>
      <c r="P66" s="756"/>
      <c r="Q66" s="756"/>
      <c r="R66" s="756"/>
      <c r="S66" s="756">
        <v>284540</v>
      </c>
      <c r="T66" s="756">
        <f t="shared" si="47"/>
        <v>0</v>
      </c>
      <c r="U66" s="756"/>
      <c r="V66" s="777"/>
      <c r="W66" s="777"/>
      <c r="X66" s="777"/>
      <c r="Y66" s="777"/>
      <c r="Z66" s="784"/>
      <c r="AA66" s="785"/>
      <c r="AB66" s="785"/>
      <c r="AC66" s="785"/>
      <c r="AD66" s="785"/>
      <c r="AE66" s="785"/>
      <c r="AF66" s="785"/>
      <c r="AG66" s="785"/>
      <c r="AH66" s="785"/>
      <c r="AI66" s="785"/>
      <c r="AJ66" s="785"/>
      <c r="AK66" s="785"/>
      <c r="AL66" s="785"/>
      <c r="AM66" s="785"/>
      <c r="AN66" s="785"/>
      <c r="AO66" s="785"/>
      <c r="AP66" s="785"/>
      <c r="AQ66" s="785"/>
      <c r="AR66" s="785"/>
      <c r="AS66" s="785"/>
      <c r="AT66" s="785"/>
      <c r="AU66" s="785"/>
      <c r="AV66" s="785"/>
      <c r="AW66" s="785"/>
      <c r="AX66" s="785"/>
      <c r="AY66" s="785"/>
      <c r="AZ66" s="785"/>
      <c r="BA66" s="785"/>
      <c r="BB66" s="785"/>
      <c r="BC66" s="785"/>
      <c r="BD66" s="785"/>
      <c r="BE66" s="785"/>
      <c r="BF66" s="785"/>
      <c r="BG66" s="785"/>
      <c r="BH66" s="785"/>
      <c r="BI66" s="785"/>
      <c r="BJ66" s="785"/>
      <c r="BK66" s="785"/>
      <c r="BL66" s="785"/>
      <c r="BM66" s="785"/>
      <c r="BN66" s="785"/>
      <c r="BO66" s="785"/>
      <c r="BP66" s="785"/>
      <c r="BQ66" s="785"/>
      <c r="BR66" s="785"/>
      <c r="BS66" s="785"/>
      <c r="BT66" s="785"/>
      <c r="BU66" s="785"/>
      <c r="BV66" s="785"/>
      <c r="BW66" s="785"/>
      <c r="BX66" s="785"/>
      <c r="BY66" s="785"/>
      <c r="BZ66" s="785"/>
      <c r="CA66" s="785"/>
      <c r="CB66" s="785"/>
      <c r="CC66" s="785"/>
      <c r="CD66" s="785"/>
      <c r="CE66" s="785"/>
      <c r="CF66" s="785"/>
      <c r="CG66" s="785"/>
      <c r="CH66" s="785"/>
      <c r="CI66" s="785"/>
      <c r="CJ66" s="785"/>
      <c r="CK66" s="785"/>
      <c r="CL66" s="785"/>
      <c r="CM66" s="785"/>
      <c r="CN66" s="785"/>
      <c r="CO66" s="785"/>
      <c r="CP66" s="785"/>
      <c r="CQ66" s="785"/>
      <c r="CR66" s="785"/>
      <c r="CS66" s="785"/>
      <c r="CT66" s="785"/>
      <c r="CU66" s="785"/>
      <c r="CV66" s="785"/>
      <c r="CW66" s="785"/>
      <c r="CX66" s="785"/>
      <c r="CY66" s="785"/>
      <c r="CZ66" s="785"/>
      <c r="DA66" s="785"/>
      <c r="DB66" s="785"/>
      <c r="DC66" s="785"/>
      <c r="DD66" s="785"/>
      <c r="DE66" s="785"/>
      <c r="DF66" s="785"/>
      <c r="DG66" s="785"/>
      <c r="DH66" s="785"/>
      <c r="DI66" s="785"/>
      <c r="DJ66" s="785"/>
      <c r="DK66" s="785"/>
      <c r="DL66" s="785"/>
      <c r="DM66" s="785"/>
      <c r="DN66" s="785"/>
      <c r="DO66" s="785"/>
      <c r="DP66" s="785"/>
      <c r="DQ66" s="785"/>
      <c r="DR66" s="785"/>
      <c r="DS66" s="785"/>
      <c r="DT66" s="785"/>
      <c r="DU66" s="785"/>
      <c r="DV66" s="785"/>
      <c r="DW66" s="785"/>
      <c r="DX66" s="785"/>
      <c r="DY66" s="785"/>
      <c r="DZ66" s="785"/>
      <c r="EA66" s="785"/>
      <c r="EB66" s="785"/>
      <c r="EC66" s="785"/>
      <c r="ED66" s="785"/>
      <c r="EE66" s="785"/>
      <c r="EF66" s="785"/>
      <c r="EG66" s="785"/>
      <c r="EH66" s="785"/>
      <c r="EI66" s="785"/>
      <c r="EJ66" s="785"/>
      <c r="EK66" s="785"/>
      <c r="EL66" s="785"/>
      <c r="EM66" s="785"/>
      <c r="EN66" s="785"/>
      <c r="EO66" s="785"/>
      <c r="EP66" s="785"/>
      <c r="EQ66" s="785"/>
      <c r="ER66" s="785"/>
      <c r="ES66" s="785"/>
      <c r="ET66" s="785"/>
      <c r="EU66" s="785"/>
      <c r="EV66" s="785"/>
      <c r="EW66" s="785"/>
      <c r="EX66" s="785"/>
      <c r="EY66" s="785"/>
      <c r="EZ66" s="785"/>
      <c r="FA66" s="785"/>
      <c r="FB66" s="785"/>
      <c r="FC66" s="785"/>
      <c r="FD66" s="785"/>
      <c r="FE66" s="785"/>
      <c r="FF66" s="785"/>
      <c r="FG66" s="785"/>
      <c r="FH66" s="785"/>
      <c r="FI66" s="785"/>
      <c r="FJ66" s="785"/>
      <c r="FK66" s="785"/>
      <c r="FL66" s="785"/>
      <c r="FM66" s="785"/>
      <c r="FN66" s="785"/>
      <c r="FO66" s="785"/>
      <c r="FP66" s="785"/>
      <c r="FQ66" s="785"/>
      <c r="FR66" s="785"/>
      <c r="FS66" s="785"/>
      <c r="FT66" s="785"/>
      <c r="FU66" s="785"/>
      <c r="FV66" s="785"/>
      <c r="FW66" s="785"/>
      <c r="FX66" s="785"/>
      <c r="FY66" s="785"/>
      <c r="FZ66" s="785"/>
      <c r="GA66" s="785"/>
      <c r="GB66" s="785"/>
      <c r="GC66" s="785"/>
      <c r="GD66" s="785"/>
      <c r="GE66" s="785"/>
      <c r="GF66" s="785"/>
      <c r="GG66" s="785"/>
      <c r="GH66" s="785"/>
      <c r="GI66" s="785"/>
      <c r="GJ66" s="785"/>
      <c r="GK66" s="785"/>
      <c r="GL66" s="785"/>
      <c r="GM66" s="785"/>
      <c r="GN66" s="785"/>
      <c r="GO66" s="785"/>
      <c r="GP66" s="785"/>
      <c r="GQ66" s="785"/>
      <c r="GR66" s="785"/>
      <c r="GS66" s="785"/>
      <c r="GT66" s="785"/>
      <c r="GU66" s="785"/>
      <c r="GV66" s="785"/>
      <c r="GW66" s="785"/>
      <c r="GX66" s="785"/>
      <c r="GY66" s="785"/>
      <c r="GZ66" s="785"/>
      <c r="HA66" s="785"/>
      <c r="HB66" s="785"/>
      <c r="HC66" s="785"/>
      <c r="HD66" s="785"/>
      <c r="HE66" s="785"/>
      <c r="HF66" s="785"/>
      <c r="HG66" s="785"/>
      <c r="HH66" s="785"/>
      <c r="HI66" s="785"/>
      <c r="HJ66" s="785"/>
      <c r="HK66" s="785"/>
      <c r="HL66" s="785"/>
      <c r="HM66" s="785"/>
      <c r="HN66" s="785"/>
      <c r="HO66" s="785"/>
      <c r="HP66" s="785"/>
      <c r="HQ66" s="785"/>
      <c r="HR66" s="785"/>
      <c r="HS66" s="785"/>
      <c r="HT66" s="785"/>
      <c r="HU66" s="785"/>
      <c r="HV66" s="785"/>
      <c r="HW66" s="785"/>
      <c r="HX66" s="785"/>
      <c r="HY66" s="785"/>
      <c r="HZ66" s="785"/>
      <c r="IA66" s="785"/>
      <c r="IB66" s="785"/>
      <c r="IC66" s="785"/>
      <c r="ID66" s="785"/>
      <c r="IE66" s="785"/>
      <c r="IF66" s="785"/>
      <c r="IG66" s="785"/>
      <c r="IH66" s="785"/>
      <c r="II66" s="785"/>
      <c r="IJ66" s="785"/>
      <c r="IK66" s="785"/>
      <c r="IL66" s="785"/>
      <c r="IM66" s="785"/>
      <c r="IN66" s="785"/>
      <c r="IO66" s="785"/>
      <c r="IP66" s="785"/>
      <c r="IQ66" s="785"/>
      <c r="IR66" s="785"/>
      <c r="IS66" s="785"/>
      <c r="IT66" s="785"/>
      <c r="IU66" s="785"/>
      <c r="IV66" s="785"/>
    </row>
    <row r="67" s="739" customFormat="1" ht="21" customHeight="1" spans="1:256">
      <c r="A67" s="445"/>
      <c r="B67" s="415" t="s">
        <v>115</v>
      </c>
      <c r="C67" s="380" t="s">
        <v>284</v>
      </c>
      <c r="D67" s="452">
        <v>1713655</v>
      </c>
      <c r="E67" s="486">
        <v>1160706</v>
      </c>
      <c r="F67" s="486">
        <v>700920</v>
      </c>
      <c r="G67" s="486">
        <v>401376</v>
      </c>
      <c r="H67" s="486"/>
      <c r="I67" s="486">
        <v>58410</v>
      </c>
      <c r="J67" s="486"/>
      <c r="K67" s="486">
        <v>391556</v>
      </c>
      <c r="L67" s="486">
        <v>176367.36</v>
      </c>
      <c r="M67" s="486">
        <v>88183.68</v>
      </c>
      <c r="N67" s="486">
        <v>82672.2</v>
      </c>
      <c r="O67" s="486">
        <v>0</v>
      </c>
      <c r="P67" s="486">
        <v>13554</v>
      </c>
      <c r="Q67" s="486">
        <v>9488</v>
      </c>
      <c r="R67" s="486">
        <v>21291</v>
      </c>
      <c r="S67" s="486">
        <v>132275.52</v>
      </c>
      <c r="T67" s="486">
        <v>29116.8</v>
      </c>
      <c r="U67" s="486">
        <v>1080</v>
      </c>
      <c r="V67" s="478">
        <v>0</v>
      </c>
      <c r="W67" s="478">
        <v>10513.8</v>
      </c>
      <c r="X67" s="478">
        <v>17523</v>
      </c>
      <c r="Y67" s="478"/>
      <c r="Z67" s="780"/>
      <c r="AA67" s="724"/>
      <c r="AB67" s="724"/>
      <c r="AC67" s="724"/>
      <c r="AD67" s="724"/>
      <c r="AE67" s="724"/>
      <c r="AF67" s="724"/>
      <c r="AG67" s="724"/>
      <c r="AH67" s="724"/>
      <c r="AI67" s="724"/>
      <c r="AJ67" s="724"/>
      <c r="AK67" s="724"/>
      <c r="AL67" s="724"/>
      <c r="AM67" s="724"/>
      <c r="AN67" s="724"/>
      <c r="AO67" s="724"/>
      <c r="AP67" s="724"/>
      <c r="AQ67" s="724"/>
      <c r="AR67" s="724"/>
      <c r="AS67" s="724"/>
      <c r="AT67" s="724"/>
      <c r="AU67" s="724"/>
      <c r="AV67" s="724"/>
      <c r="AW67" s="724"/>
      <c r="AX67" s="724"/>
      <c r="AY67" s="724"/>
      <c r="AZ67" s="724"/>
      <c r="BA67" s="724"/>
      <c r="BB67" s="724"/>
      <c r="BC67" s="724"/>
      <c r="BD67" s="724"/>
      <c r="BE67" s="724"/>
      <c r="BF67" s="724"/>
      <c r="BG67" s="724"/>
      <c r="BH67" s="724"/>
      <c r="BI67" s="724"/>
      <c r="BJ67" s="724"/>
      <c r="BK67" s="724"/>
      <c r="BL67" s="724"/>
      <c r="BM67" s="724"/>
      <c r="BN67" s="724"/>
      <c r="BO67" s="724"/>
      <c r="BP67" s="724"/>
      <c r="BQ67" s="724"/>
      <c r="BR67" s="724"/>
      <c r="BS67" s="724"/>
      <c r="BT67" s="724"/>
      <c r="BU67" s="724"/>
      <c r="BV67" s="724"/>
      <c r="BW67" s="724"/>
      <c r="BX67" s="724"/>
      <c r="BY67" s="724"/>
      <c r="BZ67" s="724"/>
      <c r="CA67" s="724"/>
      <c r="CB67" s="724"/>
      <c r="CC67" s="724"/>
      <c r="CD67" s="724"/>
      <c r="CE67" s="724"/>
      <c r="CF67" s="724"/>
      <c r="CG67" s="724"/>
      <c r="CH67" s="724"/>
      <c r="CI67" s="724"/>
      <c r="CJ67" s="724"/>
      <c r="CK67" s="724"/>
      <c r="CL67" s="724"/>
      <c r="CM67" s="724"/>
      <c r="CN67" s="724"/>
      <c r="CO67" s="724"/>
      <c r="CP67" s="724"/>
      <c r="CQ67" s="724"/>
      <c r="CR67" s="724"/>
      <c r="CS67" s="724"/>
      <c r="CT67" s="724"/>
      <c r="CU67" s="724"/>
      <c r="CV67" s="724"/>
      <c r="CW67" s="724"/>
      <c r="CX67" s="724"/>
      <c r="CY67" s="724"/>
      <c r="CZ67" s="724"/>
      <c r="DA67" s="724"/>
      <c r="DB67" s="724"/>
      <c r="DC67" s="724"/>
      <c r="DD67" s="724"/>
      <c r="DE67" s="724"/>
      <c r="DF67" s="724"/>
      <c r="DG67" s="724"/>
      <c r="DH67" s="724"/>
      <c r="DI67" s="724"/>
      <c r="DJ67" s="724"/>
      <c r="DK67" s="724"/>
      <c r="DL67" s="724"/>
      <c r="DM67" s="724"/>
      <c r="DN67" s="724"/>
      <c r="DO67" s="724"/>
      <c r="DP67" s="724"/>
      <c r="DQ67" s="724"/>
      <c r="DR67" s="724"/>
      <c r="DS67" s="724"/>
      <c r="DT67" s="724"/>
      <c r="DU67" s="724"/>
      <c r="DV67" s="724"/>
      <c r="DW67" s="724"/>
      <c r="DX67" s="724"/>
      <c r="DY67" s="724"/>
      <c r="DZ67" s="724"/>
      <c r="EA67" s="724"/>
      <c r="EB67" s="724"/>
      <c r="EC67" s="724"/>
      <c r="ED67" s="724"/>
      <c r="EE67" s="724"/>
      <c r="EF67" s="724"/>
      <c r="EG67" s="724"/>
      <c r="EH67" s="724"/>
      <c r="EI67" s="724"/>
      <c r="EJ67" s="724"/>
      <c r="EK67" s="724"/>
      <c r="EL67" s="724"/>
      <c r="EM67" s="724"/>
      <c r="EN67" s="724"/>
      <c r="EO67" s="724"/>
      <c r="EP67" s="724"/>
      <c r="EQ67" s="724"/>
      <c r="ER67" s="724"/>
      <c r="ES67" s="724"/>
      <c r="ET67" s="724"/>
      <c r="EU67" s="724"/>
      <c r="EV67" s="724"/>
      <c r="EW67" s="724"/>
      <c r="EX67" s="724"/>
      <c r="EY67" s="724"/>
      <c r="EZ67" s="724"/>
      <c r="FA67" s="724"/>
      <c r="FB67" s="724"/>
      <c r="FC67" s="724"/>
      <c r="FD67" s="724"/>
      <c r="FE67" s="724"/>
      <c r="FF67" s="724"/>
      <c r="FG67" s="724"/>
      <c r="FH67" s="724"/>
      <c r="FI67" s="724"/>
      <c r="FJ67" s="724"/>
      <c r="FK67" s="724"/>
      <c r="FL67" s="724"/>
      <c r="FM67" s="724"/>
      <c r="FN67" s="724"/>
      <c r="FO67" s="724"/>
      <c r="FP67" s="724"/>
      <c r="FQ67" s="724"/>
      <c r="FR67" s="724"/>
      <c r="FS67" s="724"/>
      <c r="FT67" s="724"/>
      <c r="FU67" s="724"/>
      <c r="FV67" s="724"/>
      <c r="FW67" s="724"/>
      <c r="FX67" s="724"/>
      <c r="FY67" s="724"/>
      <c r="FZ67" s="724"/>
      <c r="GA67" s="724"/>
      <c r="GB67" s="724"/>
      <c r="GC67" s="724"/>
      <c r="GD67" s="724"/>
      <c r="GE67" s="724"/>
      <c r="GF67" s="724"/>
      <c r="GG67" s="724"/>
      <c r="GH67" s="724"/>
      <c r="GI67" s="724"/>
      <c r="GJ67" s="724"/>
      <c r="GK67" s="724"/>
      <c r="GL67" s="724"/>
      <c r="GM67" s="724"/>
      <c r="GN67" s="724"/>
      <c r="GO67" s="724"/>
      <c r="GP67" s="724"/>
      <c r="GQ67" s="724"/>
      <c r="GR67" s="724"/>
      <c r="GS67" s="724"/>
      <c r="GT67" s="724"/>
      <c r="GU67" s="724"/>
      <c r="GV67" s="724"/>
      <c r="GW67" s="724"/>
      <c r="GX67" s="724"/>
      <c r="GY67" s="724"/>
      <c r="GZ67" s="724"/>
      <c r="HA67" s="724"/>
      <c r="HB67" s="724"/>
      <c r="HC67" s="724"/>
      <c r="HD67" s="724"/>
      <c r="HE67" s="724"/>
      <c r="HF67" s="724"/>
      <c r="HG67" s="724"/>
      <c r="HH67" s="724"/>
      <c r="HI67" s="724"/>
      <c r="HJ67" s="724"/>
      <c r="HK67" s="724"/>
      <c r="HL67" s="724"/>
      <c r="HM67" s="724"/>
      <c r="HN67" s="724"/>
      <c r="HO67" s="724"/>
      <c r="HP67" s="724"/>
      <c r="HQ67" s="724"/>
      <c r="HR67" s="724"/>
      <c r="HS67" s="724"/>
      <c r="HT67" s="724"/>
      <c r="HU67" s="724"/>
      <c r="HV67" s="724"/>
      <c r="HW67" s="724"/>
      <c r="HX67" s="724"/>
      <c r="HY67" s="724"/>
      <c r="HZ67" s="724"/>
      <c r="IA67" s="724"/>
      <c r="IB67" s="724"/>
      <c r="IC67" s="724"/>
      <c r="ID67" s="724"/>
      <c r="IE67" s="724"/>
      <c r="IF67" s="724"/>
      <c r="IG67" s="724"/>
      <c r="IH67" s="724"/>
      <c r="II67" s="724"/>
      <c r="IJ67" s="724"/>
      <c r="IK67" s="724"/>
      <c r="IL67" s="724"/>
      <c r="IM67" s="724"/>
      <c r="IN67" s="724"/>
      <c r="IO67" s="724"/>
      <c r="IP67" s="724"/>
      <c r="IQ67" s="724"/>
      <c r="IR67" s="724"/>
      <c r="IS67" s="724"/>
      <c r="IT67" s="724"/>
      <c r="IU67" s="724"/>
      <c r="IV67" s="724"/>
    </row>
    <row r="68" s="640" customFormat="1" ht="21" customHeight="1" spans="1:256">
      <c r="A68" s="422" t="s">
        <v>289</v>
      </c>
      <c r="B68" s="422" t="s">
        <v>115</v>
      </c>
      <c r="C68" s="423" t="s">
        <v>128</v>
      </c>
      <c r="D68" s="448">
        <v>308884</v>
      </c>
      <c r="E68" s="448"/>
      <c r="F68" s="448"/>
      <c r="G68" s="448"/>
      <c r="H68" s="448"/>
      <c r="I68" s="448"/>
      <c r="J68" s="448"/>
      <c r="K68" s="448">
        <v>308884</v>
      </c>
      <c r="L68" s="432">
        <v>176367.36</v>
      </c>
      <c r="M68" s="432">
        <v>88183.68</v>
      </c>
      <c r="N68" s="448"/>
      <c r="O68" s="448"/>
      <c r="P68" s="432">
        <v>13554</v>
      </c>
      <c r="Q68" s="432">
        <v>9488</v>
      </c>
      <c r="R68" s="432">
        <v>21291</v>
      </c>
      <c r="S68" s="448"/>
      <c r="T68" s="448"/>
      <c r="U68" s="448"/>
      <c r="V68" s="448"/>
      <c r="W68" s="448"/>
      <c r="X68" s="448"/>
      <c r="Y68" s="448"/>
      <c r="Z68" s="781"/>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7"/>
      <c r="CG68" s="617"/>
      <c r="CH68" s="617"/>
      <c r="CI68" s="617"/>
      <c r="CJ68" s="617"/>
      <c r="CK68" s="617"/>
      <c r="CL68" s="617"/>
      <c r="CM68" s="617"/>
      <c r="CN68" s="617"/>
      <c r="CO68" s="617"/>
      <c r="CP68" s="617"/>
      <c r="CQ68" s="617"/>
      <c r="CR68" s="617"/>
      <c r="CS68" s="617"/>
      <c r="CT68" s="617"/>
      <c r="CU68" s="617"/>
      <c r="CV68" s="617"/>
      <c r="CW68" s="617"/>
      <c r="CX68" s="617"/>
      <c r="CY68" s="617"/>
      <c r="CZ68" s="617"/>
      <c r="DA68" s="617"/>
      <c r="DB68" s="617"/>
      <c r="DC68" s="617"/>
      <c r="DD68" s="617"/>
      <c r="DE68" s="617"/>
      <c r="DF68" s="617"/>
      <c r="DG68" s="617"/>
      <c r="DH68" s="617"/>
      <c r="DI68" s="617"/>
      <c r="DJ68" s="617"/>
      <c r="DK68" s="617"/>
      <c r="DL68" s="617"/>
      <c r="DM68" s="617"/>
      <c r="DN68" s="617"/>
      <c r="DO68" s="617"/>
      <c r="DP68" s="617"/>
      <c r="DQ68" s="617"/>
      <c r="DR68" s="617"/>
      <c r="DS68" s="617"/>
      <c r="DT68" s="617"/>
      <c r="DU68" s="617"/>
      <c r="DV68" s="617"/>
      <c r="DW68" s="617"/>
      <c r="DX68" s="617"/>
      <c r="DY68" s="617"/>
      <c r="DZ68" s="617"/>
      <c r="EA68" s="617"/>
      <c r="EB68" s="617"/>
      <c r="EC68" s="617"/>
      <c r="ED68" s="617"/>
      <c r="EE68" s="617"/>
      <c r="EF68" s="617"/>
      <c r="EG68" s="617"/>
      <c r="EH68" s="617"/>
      <c r="EI68" s="617"/>
      <c r="EJ68" s="617"/>
      <c r="EK68" s="617"/>
      <c r="EL68" s="617"/>
      <c r="EM68" s="617"/>
      <c r="EN68" s="617"/>
      <c r="EO68" s="617"/>
      <c r="EP68" s="617"/>
      <c r="EQ68" s="617"/>
      <c r="ER68" s="617"/>
      <c r="ES68" s="617"/>
      <c r="ET68" s="617"/>
      <c r="EU68" s="617"/>
      <c r="EV68" s="617"/>
      <c r="EW68" s="617"/>
      <c r="EX68" s="617"/>
      <c r="EY68" s="617"/>
      <c r="EZ68" s="617"/>
      <c r="FA68" s="617"/>
      <c r="FB68" s="617"/>
      <c r="FC68" s="617"/>
      <c r="FD68" s="617"/>
      <c r="FE68" s="617"/>
      <c r="FF68" s="617"/>
      <c r="FG68" s="617"/>
      <c r="FH68" s="617"/>
      <c r="FI68" s="617"/>
      <c r="FJ68" s="617"/>
      <c r="FK68" s="617"/>
      <c r="FL68" s="617"/>
      <c r="FM68" s="617"/>
      <c r="FN68" s="617"/>
      <c r="FO68" s="617"/>
      <c r="FP68" s="617"/>
      <c r="FQ68" s="617"/>
      <c r="FR68" s="617"/>
      <c r="FS68" s="617"/>
      <c r="FT68" s="617"/>
      <c r="FU68" s="617"/>
      <c r="FV68" s="617"/>
      <c r="FW68" s="617"/>
      <c r="FX68" s="617"/>
      <c r="FY68" s="617"/>
      <c r="FZ68" s="617"/>
      <c r="GA68" s="617"/>
      <c r="GB68" s="617"/>
      <c r="GC68" s="617"/>
      <c r="GD68" s="617"/>
      <c r="GE68" s="617"/>
      <c r="GF68" s="617"/>
      <c r="GG68" s="617"/>
      <c r="GH68" s="617"/>
      <c r="GI68" s="617"/>
      <c r="GJ68" s="617"/>
      <c r="GK68" s="617"/>
      <c r="GL68" s="617"/>
      <c r="GM68" s="617"/>
      <c r="GN68" s="617"/>
      <c r="GO68" s="617"/>
      <c r="GP68" s="617"/>
      <c r="GQ68" s="617"/>
      <c r="GR68" s="617"/>
      <c r="GS68" s="617"/>
      <c r="GT68" s="617"/>
      <c r="GU68" s="617"/>
      <c r="GV68" s="617"/>
      <c r="GW68" s="617"/>
      <c r="GX68" s="617"/>
      <c r="GY68" s="617"/>
      <c r="GZ68" s="617"/>
      <c r="HA68" s="617"/>
      <c r="HB68" s="617"/>
      <c r="HC68" s="617"/>
      <c r="HD68" s="617"/>
      <c r="HE68" s="617"/>
      <c r="HF68" s="617"/>
      <c r="HG68" s="617"/>
      <c r="HH68" s="617"/>
      <c r="HI68" s="617"/>
      <c r="HJ68" s="617"/>
      <c r="HK68" s="617"/>
      <c r="HL68" s="617"/>
      <c r="HM68" s="617"/>
      <c r="HN68" s="617"/>
      <c r="HO68" s="617"/>
      <c r="HP68" s="617"/>
      <c r="HQ68" s="617"/>
      <c r="HR68" s="617"/>
      <c r="HS68" s="617"/>
      <c r="HT68" s="617"/>
      <c r="HU68" s="617"/>
      <c r="HV68" s="617"/>
      <c r="HW68" s="617"/>
      <c r="HX68" s="617"/>
      <c r="HY68" s="617"/>
      <c r="HZ68" s="617"/>
      <c r="IA68" s="617"/>
      <c r="IB68" s="617"/>
      <c r="IC68" s="617"/>
      <c r="ID68" s="617"/>
      <c r="IE68" s="617"/>
      <c r="IF68" s="617"/>
      <c r="IG68" s="617"/>
      <c r="IH68" s="617"/>
      <c r="II68" s="617"/>
      <c r="IJ68" s="617"/>
      <c r="IK68" s="617"/>
      <c r="IL68" s="617"/>
      <c r="IM68" s="617"/>
      <c r="IN68" s="617"/>
      <c r="IO68" s="617"/>
      <c r="IP68" s="617"/>
      <c r="IQ68" s="617"/>
      <c r="IR68" s="617"/>
      <c r="IS68" s="617"/>
      <c r="IT68" s="617"/>
      <c r="IU68" s="617"/>
      <c r="IV68" s="617"/>
    </row>
    <row r="69" s="640" customFormat="1" ht="21" customHeight="1" spans="1:256">
      <c r="A69" s="422" t="s">
        <v>302</v>
      </c>
      <c r="B69" s="422" t="s">
        <v>115</v>
      </c>
      <c r="C69" s="423" t="s">
        <v>129</v>
      </c>
      <c r="D69" s="448">
        <v>264551</v>
      </c>
      <c r="E69" s="448"/>
      <c r="F69" s="448"/>
      <c r="G69" s="448"/>
      <c r="H69" s="448"/>
      <c r="I69" s="448"/>
      <c r="J69" s="448"/>
      <c r="K69" s="448">
        <v>264551</v>
      </c>
      <c r="L69" s="432">
        <v>176367.36</v>
      </c>
      <c r="M69" s="432">
        <v>88183.68</v>
      </c>
      <c r="N69" s="448"/>
      <c r="O69" s="448"/>
      <c r="P69" s="448"/>
      <c r="Q69" s="448"/>
      <c r="R69" s="448"/>
      <c r="S69" s="448"/>
      <c r="T69" s="448"/>
      <c r="U69" s="448"/>
      <c r="V69" s="448"/>
      <c r="W69" s="448"/>
      <c r="X69" s="448"/>
      <c r="Y69" s="448"/>
      <c r="Z69" s="781"/>
      <c r="AA69" s="617"/>
      <c r="AB69" s="617"/>
      <c r="AC69" s="617"/>
      <c r="AD69" s="617"/>
      <c r="AE69" s="617"/>
      <c r="AF69" s="617"/>
      <c r="AG69" s="617"/>
      <c r="AH69" s="617"/>
      <c r="AI69" s="617"/>
      <c r="AJ69" s="617"/>
      <c r="AK69" s="617"/>
      <c r="AL69" s="617"/>
      <c r="AM69" s="617"/>
      <c r="AN69" s="617"/>
      <c r="AO69" s="617"/>
      <c r="AP69" s="617"/>
      <c r="AQ69" s="617"/>
      <c r="AR69" s="617"/>
      <c r="AS69" s="617"/>
      <c r="AT69" s="617"/>
      <c r="AU69" s="617"/>
      <c r="AV69" s="617"/>
      <c r="AW69" s="617"/>
      <c r="AX69" s="617"/>
      <c r="AY69" s="617"/>
      <c r="AZ69" s="617"/>
      <c r="BA69" s="617"/>
      <c r="BB69" s="617"/>
      <c r="BC69" s="617"/>
      <c r="BD69" s="617"/>
      <c r="BE69" s="617"/>
      <c r="BF69" s="617"/>
      <c r="BG69" s="617"/>
      <c r="BH69" s="617"/>
      <c r="BI69" s="617"/>
      <c r="BJ69" s="617"/>
      <c r="BK69" s="617"/>
      <c r="BL69" s="617"/>
      <c r="BM69" s="617"/>
      <c r="BN69" s="617"/>
      <c r="BO69" s="617"/>
      <c r="BP69" s="617"/>
      <c r="BQ69" s="617"/>
      <c r="BR69" s="617"/>
      <c r="BS69" s="617"/>
      <c r="BT69" s="617"/>
      <c r="BU69" s="617"/>
      <c r="BV69" s="617"/>
      <c r="BW69" s="617"/>
      <c r="BX69" s="617"/>
      <c r="BY69" s="617"/>
      <c r="BZ69" s="617"/>
      <c r="CA69" s="617"/>
      <c r="CB69" s="617"/>
      <c r="CC69" s="617"/>
      <c r="CD69" s="617"/>
      <c r="CE69" s="617"/>
      <c r="CF69" s="617"/>
      <c r="CG69" s="617"/>
      <c r="CH69" s="617"/>
      <c r="CI69" s="617"/>
      <c r="CJ69" s="617"/>
      <c r="CK69" s="617"/>
      <c r="CL69" s="617"/>
      <c r="CM69" s="617"/>
      <c r="CN69" s="617"/>
      <c r="CO69" s="617"/>
      <c r="CP69" s="617"/>
      <c r="CQ69" s="617"/>
      <c r="CR69" s="617"/>
      <c r="CS69" s="617"/>
      <c r="CT69" s="617"/>
      <c r="CU69" s="617"/>
      <c r="CV69" s="617"/>
      <c r="CW69" s="617"/>
      <c r="CX69" s="617"/>
      <c r="CY69" s="617"/>
      <c r="CZ69" s="617"/>
      <c r="DA69" s="617"/>
      <c r="DB69" s="617"/>
      <c r="DC69" s="617"/>
      <c r="DD69" s="617"/>
      <c r="DE69" s="617"/>
      <c r="DF69" s="617"/>
      <c r="DG69" s="617"/>
      <c r="DH69" s="617"/>
      <c r="DI69" s="617"/>
      <c r="DJ69" s="617"/>
      <c r="DK69" s="617"/>
      <c r="DL69" s="617"/>
      <c r="DM69" s="617"/>
      <c r="DN69" s="617"/>
      <c r="DO69" s="617"/>
      <c r="DP69" s="617"/>
      <c r="DQ69" s="617"/>
      <c r="DR69" s="617"/>
      <c r="DS69" s="617"/>
      <c r="DT69" s="617"/>
      <c r="DU69" s="617"/>
      <c r="DV69" s="617"/>
      <c r="DW69" s="617"/>
      <c r="DX69" s="617"/>
      <c r="DY69" s="617"/>
      <c r="DZ69" s="617"/>
      <c r="EA69" s="617"/>
      <c r="EB69" s="617"/>
      <c r="EC69" s="617"/>
      <c r="ED69" s="617"/>
      <c r="EE69" s="617"/>
      <c r="EF69" s="617"/>
      <c r="EG69" s="617"/>
      <c r="EH69" s="617"/>
      <c r="EI69" s="617"/>
      <c r="EJ69" s="617"/>
      <c r="EK69" s="617"/>
      <c r="EL69" s="617"/>
      <c r="EM69" s="617"/>
      <c r="EN69" s="617"/>
      <c r="EO69" s="617"/>
      <c r="EP69" s="617"/>
      <c r="EQ69" s="617"/>
      <c r="ER69" s="617"/>
      <c r="ES69" s="617"/>
      <c r="ET69" s="617"/>
      <c r="EU69" s="617"/>
      <c r="EV69" s="617"/>
      <c r="EW69" s="617"/>
      <c r="EX69" s="617"/>
      <c r="EY69" s="617"/>
      <c r="EZ69" s="617"/>
      <c r="FA69" s="617"/>
      <c r="FB69" s="617"/>
      <c r="FC69" s="617"/>
      <c r="FD69" s="617"/>
      <c r="FE69" s="617"/>
      <c r="FF69" s="617"/>
      <c r="FG69" s="617"/>
      <c r="FH69" s="617"/>
      <c r="FI69" s="617"/>
      <c r="FJ69" s="617"/>
      <c r="FK69" s="617"/>
      <c r="FL69" s="617"/>
      <c r="FM69" s="617"/>
      <c r="FN69" s="617"/>
      <c r="FO69" s="617"/>
      <c r="FP69" s="617"/>
      <c r="FQ69" s="617"/>
      <c r="FR69" s="617"/>
      <c r="FS69" s="617"/>
      <c r="FT69" s="617"/>
      <c r="FU69" s="617"/>
      <c r="FV69" s="617"/>
      <c r="FW69" s="617"/>
      <c r="FX69" s="617"/>
      <c r="FY69" s="617"/>
      <c r="FZ69" s="617"/>
      <c r="GA69" s="617"/>
      <c r="GB69" s="617"/>
      <c r="GC69" s="617"/>
      <c r="GD69" s="617"/>
      <c r="GE69" s="617"/>
      <c r="GF69" s="617"/>
      <c r="GG69" s="617"/>
      <c r="GH69" s="617"/>
      <c r="GI69" s="617"/>
      <c r="GJ69" s="617"/>
      <c r="GK69" s="617"/>
      <c r="GL69" s="617"/>
      <c r="GM69" s="617"/>
      <c r="GN69" s="617"/>
      <c r="GO69" s="617"/>
      <c r="GP69" s="617"/>
      <c r="GQ69" s="617"/>
      <c r="GR69" s="617"/>
      <c r="GS69" s="617"/>
      <c r="GT69" s="617"/>
      <c r="GU69" s="617"/>
      <c r="GV69" s="617"/>
      <c r="GW69" s="617"/>
      <c r="GX69" s="617"/>
      <c r="GY69" s="617"/>
      <c r="GZ69" s="617"/>
      <c r="HA69" s="617"/>
      <c r="HB69" s="617"/>
      <c r="HC69" s="617"/>
      <c r="HD69" s="617"/>
      <c r="HE69" s="617"/>
      <c r="HF69" s="617"/>
      <c r="HG69" s="617"/>
      <c r="HH69" s="617"/>
      <c r="HI69" s="617"/>
      <c r="HJ69" s="617"/>
      <c r="HK69" s="617"/>
      <c r="HL69" s="617"/>
      <c r="HM69" s="617"/>
      <c r="HN69" s="617"/>
      <c r="HO69" s="617"/>
      <c r="HP69" s="617"/>
      <c r="HQ69" s="617"/>
      <c r="HR69" s="617"/>
      <c r="HS69" s="617"/>
      <c r="HT69" s="617"/>
      <c r="HU69" s="617"/>
      <c r="HV69" s="617"/>
      <c r="HW69" s="617"/>
      <c r="HX69" s="617"/>
      <c r="HY69" s="617"/>
      <c r="HZ69" s="617"/>
      <c r="IA69" s="617"/>
      <c r="IB69" s="617"/>
      <c r="IC69" s="617"/>
      <c r="ID69" s="617"/>
      <c r="IE69" s="617"/>
      <c r="IF69" s="617"/>
      <c r="IG69" s="617"/>
      <c r="IH69" s="617"/>
      <c r="II69" s="617"/>
      <c r="IJ69" s="617"/>
      <c r="IK69" s="617"/>
      <c r="IL69" s="617"/>
      <c r="IM69" s="617"/>
      <c r="IN69" s="617"/>
      <c r="IO69" s="617"/>
      <c r="IP69" s="617"/>
      <c r="IQ69" s="617"/>
      <c r="IR69" s="617"/>
      <c r="IS69" s="617"/>
      <c r="IT69" s="617"/>
      <c r="IU69" s="617"/>
      <c r="IV69" s="617"/>
    </row>
    <row r="70" s="640" customFormat="1" ht="21" customHeight="1" spans="1:256">
      <c r="A70" s="422" t="s">
        <v>303</v>
      </c>
      <c r="B70" s="422" t="s">
        <v>115</v>
      </c>
      <c r="C70" s="423" t="s">
        <v>131</v>
      </c>
      <c r="D70" s="448">
        <v>176367</v>
      </c>
      <c r="E70" s="448"/>
      <c r="F70" s="448"/>
      <c r="G70" s="448"/>
      <c r="H70" s="448"/>
      <c r="I70" s="448"/>
      <c r="J70" s="448"/>
      <c r="K70" s="448">
        <v>176367</v>
      </c>
      <c r="L70" s="432">
        <v>176367.36</v>
      </c>
      <c r="M70" s="448"/>
      <c r="N70" s="448"/>
      <c r="O70" s="448"/>
      <c r="P70" s="448"/>
      <c r="Q70" s="448"/>
      <c r="R70" s="448"/>
      <c r="S70" s="448"/>
      <c r="T70" s="448"/>
      <c r="U70" s="448"/>
      <c r="V70" s="448"/>
      <c r="W70" s="448"/>
      <c r="X70" s="448"/>
      <c r="Y70" s="448"/>
      <c r="Z70" s="781"/>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7"/>
      <c r="CG70" s="617"/>
      <c r="CH70" s="617"/>
      <c r="CI70" s="617"/>
      <c r="CJ70" s="617"/>
      <c r="CK70" s="617"/>
      <c r="CL70" s="617"/>
      <c r="CM70" s="617"/>
      <c r="CN70" s="617"/>
      <c r="CO70" s="617"/>
      <c r="CP70" s="617"/>
      <c r="CQ70" s="617"/>
      <c r="CR70" s="617"/>
      <c r="CS70" s="617"/>
      <c r="CT70" s="617"/>
      <c r="CU70" s="617"/>
      <c r="CV70" s="617"/>
      <c r="CW70" s="617"/>
      <c r="CX70" s="617"/>
      <c r="CY70" s="617"/>
      <c r="CZ70" s="617"/>
      <c r="DA70" s="617"/>
      <c r="DB70" s="617"/>
      <c r="DC70" s="617"/>
      <c r="DD70" s="617"/>
      <c r="DE70" s="617"/>
      <c r="DF70" s="617"/>
      <c r="DG70" s="617"/>
      <c r="DH70" s="617"/>
      <c r="DI70" s="617"/>
      <c r="DJ70" s="617"/>
      <c r="DK70" s="617"/>
      <c r="DL70" s="617"/>
      <c r="DM70" s="617"/>
      <c r="DN70" s="617"/>
      <c r="DO70" s="617"/>
      <c r="DP70" s="617"/>
      <c r="DQ70" s="617"/>
      <c r="DR70" s="617"/>
      <c r="DS70" s="617"/>
      <c r="DT70" s="617"/>
      <c r="DU70" s="617"/>
      <c r="DV70" s="617"/>
      <c r="DW70" s="617"/>
      <c r="DX70" s="617"/>
      <c r="DY70" s="617"/>
      <c r="DZ70" s="617"/>
      <c r="EA70" s="617"/>
      <c r="EB70" s="617"/>
      <c r="EC70" s="617"/>
      <c r="ED70" s="617"/>
      <c r="EE70" s="617"/>
      <c r="EF70" s="617"/>
      <c r="EG70" s="617"/>
      <c r="EH70" s="617"/>
      <c r="EI70" s="617"/>
      <c r="EJ70" s="617"/>
      <c r="EK70" s="617"/>
      <c r="EL70" s="617"/>
      <c r="EM70" s="617"/>
      <c r="EN70" s="617"/>
      <c r="EO70" s="617"/>
      <c r="EP70" s="617"/>
      <c r="EQ70" s="617"/>
      <c r="ER70" s="617"/>
      <c r="ES70" s="617"/>
      <c r="ET70" s="617"/>
      <c r="EU70" s="617"/>
      <c r="EV70" s="617"/>
      <c r="EW70" s="617"/>
      <c r="EX70" s="617"/>
      <c r="EY70" s="617"/>
      <c r="EZ70" s="617"/>
      <c r="FA70" s="617"/>
      <c r="FB70" s="617"/>
      <c r="FC70" s="617"/>
      <c r="FD70" s="617"/>
      <c r="FE70" s="617"/>
      <c r="FF70" s="617"/>
      <c r="FG70" s="617"/>
      <c r="FH70" s="617"/>
      <c r="FI70" s="617"/>
      <c r="FJ70" s="617"/>
      <c r="FK70" s="617"/>
      <c r="FL70" s="617"/>
      <c r="FM70" s="617"/>
      <c r="FN70" s="617"/>
      <c r="FO70" s="617"/>
      <c r="FP70" s="617"/>
      <c r="FQ70" s="617"/>
      <c r="FR70" s="617"/>
      <c r="FS70" s="617"/>
      <c r="FT70" s="617"/>
      <c r="FU70" s="617"/>
      <c r="FV70" s="617"/>
      <c r="FW70" s="617"/>
      <c r="FX70" s="617"/>
      <c r="FY70" s="617"/>
      <c r="FZ70" s="617"/>
      <c r="GA70" s="617"/>
      <c r="GB70" s="617"/>
      <c r="GC70" s="617"/>
      <c r="GD70" s="617"/>
      <c r="GE70" s="617"/>
      <c r="GF70" s="617"/>
      <c r="GG70" s="617"/>
      <c r="GH70" s="617"/>
      <c r="GI70" s="617"/>
      <c r="GJ70" s="617"/>
      <c r="GK70" s="617"/>
      <c r="GL70" s="617"/>
      <c r="GM70" s="617"/>
      <c r="GN70" s="617"/>
      <c r="GO70" s="617"/>
      <c r="GP70" s="617"/>
      <c r="GQ70" s="617"/>
      <c r="GR70" s="617"/>
      <c r="GS70" s="617"/>
      <c r="GT70" s="617"/>
      <c r="GU70" s="617"/>
      <c r="GV70" s="617"/>
      <c r="GW70" s="617"/>
      <c r="GX70" s="617"/>
      <c r="GY70" s="617"/>
      <c r="GZ70" s="617"/>
      <c r="HA70" s="617"/>
      <c r="HB70" s="617"/>
      <c r="HC70" s="617"/>
      <c r="HD70" s="617"/>
      <c r="HE70" s="617"/>
      <c r="HF70" s="617"/>
      <c r="HG70" s="617"/>
      <c r="HH70" s="617"/>
      <c r="HI70" s="617"/>
      <c r="HJ70" s="617"/>
      <c r="HK70" s="617"/>
      <c r="HL70" s="617"/>
      <c r="HM70" s="617"/>
      <c r="HN70" s="617"/>
      <c r="HO70" s="617"/>
      <c r="HP70" s="617"/>
      <c r="HQ70" s="617"/>
      <c r="HR70" s="617"/>
      <c r="HS70" s="617"/>
      <c r="HT70" s="617"/>
      <c r="HU70" s="617"/>
      <c r="HV70" s="617"/>
      <c r="HW70" s="617"/>
      <c r="HX70" s="617"/>
      <c r="HY70" s="617"/>
      <c r="HZ70" s="617"/>
      <c r="IA70" s="617"/>
      <c r="IB70" s="617"/>
      <c r="IC70" s="617"/>
      <c r="ID70" s="617"/>
      <c r="IE70" s="617"/>
      <c r="IF70" s="617"/>
      <c r="IG70" s="617"/>
      <c r="IH70" s="617"/>
      <c r="II70" s="617"/>
      <c r="IJ70" s="617"/>
      <c r="IK70" s="617"/>
      <c r="IL70" s="617"/>
      <c r="IM70" s="617"/>
      <c r="IN70" s="617"/>
      <c r="IO70" s="617"/>
      <c r="IP70" s="617"/>
      <c r="IQ70" s="617"/>
      <c r="IR70" s="617"/>
      <c r="IS70" s="617"/>
      <c r="IT70" s="617"/>
      <c r="IU70" s="617"/>
      <c r="IV70" s="617"/>
    </row>
    <row r="71" s="366" customFormat="1" ht="21" customHeight="1" spans="1:256">
      <c r="A71" s="422" t="s">
        <v>304</v>
      </c>
      <c r="B71" s="422" t="s">
        <v>115</v>
      </c>
      <c r="C71" s="423" t="s">
        <v>133</v>
      </c>
      <c r="D71" s="448">
        <v>88184</v>
      </c>
      <c r="E71" s="432"/>
      <c r="F71" s="432"/>
      <c r="G71" s="432"/>
      <c r="H71" s="432"/>
      <c r="I71" s="432"/>
      <c r="J71" s="432"/>
      <c r="K71" s="432">
        <v>88184</v>
      </c>
      <c r="L71" s="432"/>
      <c r="M71" s="432">
        <v>88183.68</v>
      </c>
      <c r="N71" s="432"/>
      <c r="O71" s="432"/>
      <c r="P71" s="432"/>
      <c r="Q71" s="432"/>
      <c r="R71" s="432"/>
      <c r="S71" s="432"/>
      <c r="T71" s="432"/>
      <c r="U71" s="432"/>
      <c r="V71" s="432"/>
      <c r="W71" s="432"/>
      <c r="X71" s="432"/>
      <c r="Y71" s="432"/>
      <c r="Z71" s="468"/>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366" customFormat="1" ht="21" customHeight="1" spans="1:256">
      <c r="A72" s="422" t="s">
        <v>261</v>
      </c>
      <c r="B72" s="422" t="s">
        <v>115</v>
      </c>
      <c r="C72" s="423" t="s">
        <v>135</v>
      </c>
      <c r="D72" s="432">
        <v>44333</v>
      </c>
      <c r="E72" s="432"/>
      <c r="F72" s="432"/>
      <c r="G72" s="432"/>
      <c r="H72" s="432"/>
      <c r="I72" s="432"/>
      <c r="J72" s="432"/>
      <c r="K72" s="432">
        <v>44333</v>
      </c>
      <c r="L72" s="432"/>
      <c r="M72" s="432"/>
      <c r="N72" s="432"/>
      <c r="O72" s="432"/>
      <c r="P72" s="432">
        <v>13554</v>
      </c>
      <c r="Q72" s="432">
        <v>9488</v>
      </c>
      <c r="R72" s="432">
        <v>21291</v>
      </c>
      <c r="S72" s="432"/>
      <c r="T72" s="432"/>
      <c r="U72" s="432"/>
      <c r="V72" s="432"/>
      <c r="W72" s="432"/>
      <c r="X72" s="432"/>
      <c r="Y72" s="432"/>
      <c r="Z72" s="468"/>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366" customFormat="1" ht="21" customHeight="1" spans="1:256">
      <c r="A73" s="422" t="s">
        <v>262</v>
      </c>
      <c r="B73" s="422" t="s">
        <v>115</v>
      </c>
      <c r="C73" s="423" t="s">
        <v>137</v>
      </c>
      <c r="D73" s="432">
        <v>44333</v>
      </c>
      <c r="E73" s="432"/>
      <c r="F73" s="432"/>
      <c r="G73" s="432"/>
      <c r="H73" s="432"/>
      <c r="I73" s="432"/>
      <c r="J73" s="432"/>
      <c r="K73" s="432">
        <v>44333</v>
      </c>
      <c r="L73" s="432"/>
      <c r="M73" s="432"/>
      <c r="N73" s="432"/>
      <c r="O73" s="432"/>
      <c r="P73" s="432">
        <v>13554</v>
      </c>
      <c r="Q73" s="432">
        <v>9488</v>
      </c>
      <c r="R73" s="432">
        <v>21291</v>
      </c>
      <c r="S73" s="432"/>
      <c r="T73" s="432"/>
      <c r="U73" s="432"/>
      <c r="V73" s="432"/>
      <c r="W73" s="432"/>
      <c r="X73" s="432"/>
      <c r="Y73" s="432"/>
      <c r="Z73" s="468"/>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366" customFormat="1" ht="21" customHeight="1" spans="1:256">
      <c r="A74" s="422" t="s">
        <v>295</v>
      </c>
      <c r="B74" s="422" t="s">
        <v>115</v>
      </c>
      <c r="C74" s="423" t="s">
        <v>139</v>
      </c>
      <c r="D74" s="432">
        <v>82672</v>
      </c>
      <c r="E74" s="432"/>
      <c r="F74" s="432"/>
      <c r="G74" s="432"/>
      <c r="H74" s="432"/>
      <c r="I74" s="432"/>
      <c r="J74" s="432"/>
      <c r="K74" s="432">
        <v>82672</v>
      </c>
      <c r="L74" s="432"/>
      <c r="M74" s="432"/>
      <c r="N74" s="432">
        <v>82672</v>
      </c>
      <c r="O74" s="432"/>
      <c r="P74" s="432"/>
      <c r="Q74" s="432"/>
      <c r="R74" s="432"/>
      <c r="S74" s="432"/>
      <c r="T74" s="432"/>
      <c r="U74" s="432"/>
      <c r="V74" s="432"/>
      <c r="W74" s="432"/>
      <c r="X74" s="432"/>
      <c r="Y74" s="432"/>
      <c r="Z74" s="468"/>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366" customFormat="1" ht="21" customHeight="1" spans="1:256">
      <c r="A75" s="422" t="s">
        <v>296</v>
      </c>
      <c r="B75" s="422" t="s">
        <v>115</v>
      </c>
      <c r="C75" s="423" t="s">
        <v>141</v>
      </c>
      <c r="D75" s="432">
        <v>82672</v>
      </c>
      <c r="E75" s="432"/>
      <c r="F75" s="432"/>
      <c r="G75" s="432"/>
      <c r="H75" s="432"/>
      <c r="I75" s="432"/>
      <c r="J75" s="432"/>
      <c r="K75" s="432">
        <v>82672</v>
      </c>
      <c r="L75" s="432"/>
      <c r="M75" s="432"/>
      <c r="N75" s="432">
        <v>82672</v>
      </c>
      <c r="O75" s="432"/>
      <c r="P75" s="432"/>
      <c r="Q75" s="432"/>
      <c r="R75" s="432"/>
      <c r="S75" s="432"/>
      <c r="T75" s="432"/>
      <c r="U75" s="432"/>
      <c r="V75" s="432"/>
      <c r="W75" s="432"/>
      <c r="X75" s="432"/>
      <c r="Y75" s="432"/>
      <c r="Z75" s="468"/>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366" customFormat="1" ht="21" customHeight="1" spans="1:256">
      <c r="A76" s="422" t="s">
        <v>311</v>
      </c>
      <c r="B76" s="422" t="s">
        <v>115</v>
      </c>
      <c r="C76" s="423" t="s">
        <v>194</v>
      </c>
      <c r="D76" s="432">
        <v>82672</v>
      </c>
      <c r="E76" s="432"/>
      <c r="F76" s="432"/>
      <c r="G76" s="432"/>
      <c r="H76" s="432"/>
      <c r="I76" s="432"/>
      <c r="J76" s="432"/>
      <c r="K76" s="432">
        <v>82672</v>
      </c>
      <c r="L76" s="432"/>
      <c r="M76" s="432"/>
      <c r="N76" s="432">
        <v>82672</v>
      </c>
      <c r="O76" s="432"/>
      <c r="P76" s="432"/>
      <c r="Q76" s="432"/>
      <c r="R76" s="432"/>
      <c r="S76" s="432"/>
      <c r="T76" s="432"/>
      <c r="U76" s="432"/>
      <c r="V76" s="432"/>
      <c r="W76" s="432"/>
      <c r="X76" s="432"/>
      <c r="Y76" s="432"/>
      <c r="Z76" s="468"/>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366" customFormat="1" ht="21" customHeight="1" spans="1:256">
      <c r="A77" s="422" t="s">
        <v>298</v>
      </c>
      <c r="B77" s="422" t="s">
        <v>115</v>
      </c>
      <c r="C77" s="423" t="s">
        <v>177</v>
      </c>
      <c r="D77" s="432">
        <v>1189823</v>
      </c>
      <c r="E77" s="432">
        <v>1160706</v>
      </c>
      <c r="F77" s="432">
        <v>700920</v>
      </c>
      <c r="G77" s="432">
        <v>401376</v>
      </c>
      <c r="H77" s="432"/>
      <c r="I77" s="432">
        <v>58410</v>
      </c>
      <c r="J77" s="432"/>
      <c r="K77" s="432"/>
      <c r="L77" s="432"/>
      <c r="M77" s="432"/>
      <c r="N77" s="432"/>
      <c r="O77" s="432"/>
      <c r="P77" s="432"/>
      <c r="Q77" s="432"/>
      <c r="R77" s="432"/>
      <c r="S77" s="432"/>
      <c r="T77" s="432">
        <v>29116.8</v>
      </c>
      <c r="U77" s="432">
        <v>1080</v>
      </c>
      <c r="V77" s="459">
        <v>0</v>
      </c>
      <c r="W77" s="459">
        <v>10513.8</v>
      </c>
      <c r="X77" s="459">
        <v>17523</v>
      </c>
      <c r="Y77" s="432"/>
      <c r="Z77" s="468"/>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366" customFormat="1" ht="21" customHeight="1" spans="1:256">
      <c r="A78" s="422" t="s">
        <v>307</v>
      </c>
      <c r="B78" s="422" t="s">
        <v>115</v>
      </c>
      <c r="C78" s="423" t="s">
        <v>179</v>
      </c>
      <c r="D78" s="432">
        <v>1189823</v>
      </c>
      <c r="E78" s="432">
        <v>1160706</v>
      </c>
      <c r="F78" s="432">
        <v>700920</v>
      </c>
      <c r="G78" s="432">
        <v>401376</v>
      </c>
      <c r="H78" s="432"/>
      <c r="I78" s="432">
        <v>58410</v>
      </c>
      <c r="J78" s="432"/>
      <c r="K78" s="432"/>
      <c r="L78" s="432"/>
      <c r="M78" s="432"/>
      <c r="N78" s="432"/>
      <c r="O78" s="432"/>
      <c r="P78" s="432"/>
      <c r="Q78" s="432"/>
      <c r="R78" s="432"/>
      <c r="S78" s="432"/>
      <c r="T78" s="432">
        <v>29116.8</v>
      </c>
      <c r="U78" s="432">
        <v>1080</v>
      </c>
      <c r="V78" s="459">
        <v>0</v>
      </c>
      <c r="W78" s="459">
        <v>10513.8</v>
      </c>
      <c r="X78" s="459">
        <v>17523</v>
      </c>
      <c r="Y78" s="432"/>
      <c r="Z78" s="468"/>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366" customFormat="1" ht="21" customHeight="1" spans="1:256">
      <c r="A79" s="422" t="s">
        <v>312</v>
      </c>
      <c r="B79" s="422" t="s">
        <v>115</v>
      </c>
      <c r="C79" s="423" t="s">
        <v>198</v>
      </c>
      <c r="D79" s="432">
        <v>1189823</v>
      </c>
      <c r="E79" s="432">
        <v>1160706</v>
      </c>
      <c r="F79" s="432">
        <v>700920</v>
      </c>
      <c r="G79" s="432">
        <v>401376</v>
      </c>
      <c r="H79" s="432"/>
      <c r="I79" s="432">
        <v>58410</v>
      </c>
      <c r="J79" s="432"/>
      <c r="K79" s="432"/>
      <c r="L79" s="432"/>
      <c r="M79" s="432"/>
      <c r="N79" s="432"/>
      <c r="O79" s="432"/>
      <c r="P79" s="432"/>
      <c r="Q79" s="432"/>
      <c r="R79" s="432"/>
      <c r="S79" s="432"/>
      <c r="T79" s="432">
        <v>29116.8</v>
      </c>
      <c r="U79" s="432">
        <v>1080</v>
      </c>
      <c r="V79" s="459">
        <v>0</v>
      </c>
      <c r="W79" s="459">
        <v>10513.8</v>
      </c>
      <c r="X79" s="459">
        <v>17523</v>
      </c>
      <c r="Y79" s="432"/>
      <c r="Z79" s="468"/>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366" customFormat="1" ht="21" customHeight="1" spans="1:256">
      <c r="A80" s="422" t="s">
        <v>308</v>
      </c>
      <c r="B80" s="422" t="s">
        <v>115</v>
      </c>
      <c r="C80" s="423" t="s">
        <v>157</v>
      </c>
      <c r="D80" s="432">
        <v>132276</v>
      </c>
      <c r="E80" s="432"/>
      <c r="F80" s="432"/>
      <c r="G80" s="432"/>
      <c r="H80" s="432"/>
      <c r="I80" s="432"/>
      <c r="J80" s="432"/>
      <c r="K80" s="432"/>
      <c r="L80" s="432"/>
      <c r="M80" s="432"/>
      <c r="N80" s="432"/>
      <c r="O80" s="432"/>
      <c r="P80" s="432"/>
      <c r="Q80" s="432"/>
      <c r="R80" s="432"/>
      <c r="S80" s="432">
        <v>132275.52</v>
      </c>
      <c r="T80" s="432"/>
      <c r="U80" s="432"/>
      <c r="V80" s="432"/>
      <c r="W80" s="432"/>
      <c r="X80" s="432"/>
      <c r="Y80" s="432"/>
      <c r="Z80" s="468"/>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366" customFormat="1" ht="21" customHeight="1" spans="1:256">
      <c r="A81" s="422" t="s">
        <v>309</v>
      </c>
      <c r="B81" s="422" t="s">
        <v>115</v>
      </c>
      <c r="C81" s="423" t="s">
        <v>159</v>
      </c>
      <c r="D81" s="432">
        <v>132276</v>
      </c>
      <c r="E81" s="432"/>
      <c r="F81" s="432"/>
      <c r="G81" s="432"/>
      <c r="H81" s="432"/>
      <c r="I81" s="432"/>
      <c r="J81" s="432"/>
      <c r="K81" s="432"/>
      <c r="L81" s="432"/>
      <c r="M81" s="432"/>
      <c r="N81" s="432"/>
      <c r="O81" s="432"/>
      <c r="P81" s="432"/>
      <c r="Q81" s="432"/>
      <c r="R81" s="432"/>
      <c r="S81" s="432">
        <v>132275.52</v>
      </c>
      <c r="T81" s="432"/>
      <c r="U81" s="432"/>
      <c r="V81" s="432"/>
      <c r="W81" s="432"/>
      <c r="X81" s="432"/>
      <c r="Y81" s="432"/>
      <c r="Z81" s="468"/>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366" customFormat="1" ht="21" customHeight="1" spans="1:256">
      <c r="A82" s="422" t="s">
        <v>310</v>
      </c>
      <c r="B82" s="422" t="s">
        <v>115</v>
      </c>
      <c r="C82" s="423" t="s">
        <v>161</v>
      </c>
      <c r="D82" s="432">
        <v>132276</v>
      </c>
      <c r="E82" s="432"/>
      <c r="F82" s="432"/>
      <c r="G82" s="432"/>
      <c r="H82" s="432"/>
      <c r="I82" s="432"/>
      <c r="J82" s="432"/>
      <c r="K82" s="432"/>
      <c r="L82" s="432"/>
      <c r="M82" s="432"/>
      <c r="N82" s="432"/>
      <c r="O82" s="432"/>
      <c r="P82" s="432"/>
      <c r="Q82" s="432"/>
      <c r="R82" s="432"/>
      <c r="S82" s="432">
        <v>132275.52</v>
      </c>
      <c r="T82" s="432"/>
      <c r="U82" s="432"/>
      <c r="V82" s="432"/>
      <c r="W82" s="432"/>
      <c r="X82" s="432"/>
      <c r="Y82" s="432"/>
      <c r="Z82" s="468"/>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503" customFormat="1" ht="21" customHeight="1" spans="1:256">
      <c r="A83" s="451"/>
      <c r="B83" s="415" t="s">
        <v>117</v>
      </c>
      <c r="C83" s="380" t="s">
        <v>205</v>
      </c>
      <c r="D83" s="452">
        <v>1262549.44</v>
      </c>
      <c r="E83" s="486">
        <v>856157</v>
      </c>
      <c r="F83" s="486">
        <v>514140</v>
      </c>
      <c r="G83" s="486">
        <v>299172</v>
      </c>
      <c r="H83" s="486"/>
      <c r="I83" s="486">
        <v>42845</v>
      </c>
      <c r="J83" s="452"/>
      <c r="K83" s="486">
        <v>286249</v>
      </c>
      <c r="L83" s="486">
        <v>130130</v>
      </c>
      <c r="M83" s="486">
        <v>65065</v>
      </c>
      <c r="N83" s="486">
        <v>60998</v>
      </c>
      <c r="O83" s="486"/>
      <c r="P83" s="486">
        <v>8133</v>
      </c>
      <c r="Q83" s="486">
        <v>5693</v>
      </c>
      <c r="R83" s="486">
        <v>16230</v>
      </c>
      <c r="S83" s="486">
        <v>97597</v>
      </c>
      <c r="T83" s="486">
        <v>22546</v>
      </c>
      <c r="U83" s="486">
        <v>1980</v>
      </c>
      <c r="V83" s="478"/>
      <c r="W83" s="478">
        <v>7712</v>
      </c>
      <c r="X83" s="478">
        <v>12854</v>
      </c>
      <c r="Y83" s="452"/>
      <c r="Z83" s="780"/>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24"/>
      <c r="BA83" s="724"/>
      <c r="BB83" s="724"/>
      <c r="BC83" s="724"/>
      <c r="BD83" s="724"/>
      <c r="BE83" s="724"/>
      <c r="BF83" s="724"/>
      <c r="BG83" s="724"/>
      <c r="BH83" s="724"/>
      <c r="BI83" s="724"/>
      <c r="BJ83" s="724"/>
      <c r="BK83" s="724"/>
      <c r="BL83" s="724"/>
      <c r="BM83" s="724"/>
      <c r="BN83" s="724"/>
      <c r="BO83" s="724"/>
      <c r="BP83" s="724"/>
      <c r="BQ83" s="724"/>
      <c r="BR83" s="724"/>
      <c r="BS83" s="724"/>
      <c r="BT83" s="724"/>
      <c r="BU83" s="724"/>
      <c r="BV83" s="724"/>
      <c r="BW83" s="724"/>
      <c r="BX83" s="724"/>
      <c r="BY83" s="724"/>
      <c r="BZ83" s="724"/>
      <c r="CA83" s="724"/>
      <c r="CB83" s="724"/>
      <c r="CC83" s="724"/>
      <c r="CD83" s="724"/>
      <c r="CE83" s="724"/>
      <c r="CF83" s="724"/>
      <c r="CG83" s="724"/>
      <c r="CH83" s="724"/>
      <c r="CI83" s="724"/>
      <c r="CJ83" s="724"/>
      <c r="CK83" s="724"/>
      <c r="CL83" s="724"/>
      <c r="CM83" s="724"/>
      <c r="CN83" s="724"/>
      <c r="CO83" s="724"/>
      <c r="CP83" s="724"/>
      <c r="CQ83" s="724"/>
      <c r="CR83" s="724"/>
      <c r="CS83" s="724"/>
      <c r="CT83" s="724"/>
      <c r="CU83" s="724"/>
      <c r="CV83" s="724"/>
      <c r="CW83" s="724"/>
      <c r="CX83" s="724"/>
      <c r="CY83" s="724"/>
      <c r="CZ83" s="724"/>
      <c r="DA83" s="724"/>
      <c r="DB83" s="724"/>
      <c r="DC83" s="724"/>
      <c r="DD83" s="724"/>
      <c r="DE83" s="724"/>
      <c r="DF83" s="724"/>
      <c r="DG83" s="724"/>
      <c r="DH83" s="724"/>
      <c r="DI83" s="724"/>
      <c r="DJ83" s="724"/>
      <c r="DK83" s="724"/>
      <c r="DL83" s="724"/>
      <c r="DM83" s="724"/>
      <c r="DN83" s="724"/>
      <c r="DO83" s="724"/>
      <c r="DP83" s="724"/>
      <c r="DQ83" s="724"/>
      <c r="DR83" s="724"/>
      <c r="DS83" s="724"/>
      <c r="DT83" s="724"/>
      <c r="DU83" s="724"/>
      <c r="DV83" s="724"/>
      <c r="DW83" s="724"/>
      <c r="DX83" s="724"/>
      <c r="DY83" s="724"/>
      <c r="DZ83" s="724"/>
      <c r="EA83" s="724"/>
      <c r="EB83" s="724"/>
      <c r="EC83" s="724"/>
      <c r="ED83" s="724"/>
      <c r="EE83" s="724"/>
      <c r="EF83" s="724"/>
      <c r="EG83" s="724"/>
      <c r="EH83" s="724"/>
      <c r="EI83" s="724"/>
      <c r="EJ83" s="724"/>
      <c r="EK83" s="724"/>
      <c r="EL83" s="724"/>
      <c r="EM83" s="724"/>
      <c r="EN83" s="724"/>
      <c r="EO83" s="724"/>
      <c r="EP83" s="724"/>
      <c r="EQ83" s="724"/>
      <c r="ER83" s="724"/>
      <c r="ES83" s="724"/>
      <c r="ET83" s="724"/>
      <c r="EU83" s="724"/>
      <c r="EV83" s="724"/>
      <c r="EW83" s="724"/>
      <c r="EX83" s="724"/>
      <c r="EY83" s="724"/>
      <c r="EZ83" s="724"/>
      <c r="FA83" s="724"/>
      <c r="FB83" s="724"/>
      <c r="FC83" s="724"/>
      <c r="FD83" s="724"/>
      <c r="FE83" s="724"/>
      <c r="FF83" s="724"/>
      <c r="FG83" s="724"/>
      <c r="FH83" s="724"/>
      <c r="FI83" s="724"/>
      <c r="FJ83" s="724"/>
      <c r="FK83" s="724"/>
      <c r="FL83" s="724"/>
      <c r="FM83" s="724"/>
      <c r="FN83" s="724"/>
      <c r="FO83" s="724"/>
      <c r="FP83" s="724"/>
      <c r="FQ83" s="724"/>
      <c r="FR83" s="724"/>
      <c r="FS83" s="724"/>
      <c r="FT83" s="724"/>
      <c r="FU83" s="724"/>
      <c r="FV83" s="724"/>
      <c r="FW83" s="724"/>
      <c r="FX83" s="724"/>
      <c r="FY83" s="724"/>
      <c r="FZ83" s="724"/>
      <c r="GA83" s="724"/>
      <c r="GB83" s="724"/>
      <c r="GC83" s="724"/>
      <c r="GD83" s="724"/>
      <c r="GE83" s="724"/>
      <c r="GF83" s="724"/>
      <c r="GG83" s="724"/>
      <c r="GH83" s="724"/>
      <c r="GI83" s="724"/>
      <c r="GJ83" s="724"/>
      <c r="GK83" s="724"/>
      <c r="GL83" s="724"/>
      <c r="GM83" s="724"/>
      <c r="GN83" s="724"/>
      <c r="GO83" s="724"/>
      <c r="GP83" s="724"/>
      <c r="GQ83" s="724"/>
      <c r="GR83" s="724"/>
      <c r="GS83" s="724"/>
      <c r="GT83" s="724"/>
      <c r="GU83" s="724"/>
      <c r="GV83" s="724"/>
      <c r="GW83" s="724"/>
      <c r="GX83" s="724"/>
      <c r="GY83" s="724"/>
      <c r="GZ83" s="724"/>
      <c r="HA83" s="724"/>
      <c r="HB83" s="724"/>
      <c r="HC83" s="724"/>
      <c r="HD83" s="724"/>
      <c r="HE83" s="724"/>
      <c r="HF83" s="724"/>
      <c r="HG83" s="724"/>
      <c r="HH83" s="724"/>
      <c r="HI83" s="724"/>
      <c r="HJ83" s="724"/>
      <c r="HK83" s="724"/>
      <c r="HL83" s="724"/>
      <c r="HM83" s="724"/>
      <c r="HN83" s="724"/>
      <c r="HO83" s="724"/>
      <c r="HP83" s="724"/>
      <c r="HQ83" s="724"/>
      <c r="HR83" s="724"/>
      <c r="HS83" s="724"/>
      <c r="HT83" s="724"/>
      <c r="HU83" s="724"/>
      <c r="HV83" s="724"/>
      <c r="HW83" s="724"/>
      <c r="HX83" s="724"/>
      <c r="HY83" s="724"/>
      <c r="HZ83" s="724"/>
      <c r="IA83" s="724"/>
      <c r="IB83" s="724"/>
      <c r="IC83" s="724"/>
      <c r="ID83" s="724"/>
      <c r="IE83" s="724"/>
      <c r="IF83" s="724"/>
      <c r="IG83" s="724"/>
      <c r="IH83" s="724"/>
      <c r="II83" s="724"/>
      <c r="IJ83" s="724"/>
      <c r="IK83" s="724"/>
      <c r="IL83" s="724"/>
      <c r="IM83" s="724"/>
      <c r="IN83" s="724"/>
      <c r="IO83" s="724"/>
      <c r="IP83" s="724"/>
      <c r="IQ83" s="724"/>
      <c r="IR83" s="724"/>
      <c r="IS83" s="724"/>
      <c r="IT83" s="724"/>
      <c r="IU83" s="724"/>
      <c r="IV83" s="724"/>
    </row>
    <row r="84" s="640" customFormat="1" ht="21" customHeight="1" spans="1:256">
      <c r="A84" s="422" t="s">
        <v>289</v>
      </c>
      <c r="B84" s="422" t="s">
        <v>117</v>
      </c>
      <c r="C84" s="423" t="s">
        <v>128</v>
      </c>
      <c r="D84" s="432">
        <v>203328</v>
      </c>
      <c r="E84" s="432"/>
      <c r="F84" s="432"/>
      <c r="G84" s="448"/>
      <c r="H84" s="448"/>
      <c r="I84" s="448"/>
      <c r="J84" s="448"/>
      <c r="K84" s="432">
        <v>203328</v>
      </c>
      <c r="L84" s="432">
        <v>130129.92</v>
      </c>
      <c r="M84" s="432">
        <v>65064.96</v>
      </c>
      <c r="N84" s="448"/>
      <c r="O84" s="448"/>
      <c r="P84" s="432">
        <v>8133.12</v>
      </c>
      <c r="Q84" s="448"/>
      <c r="R84" s="448"/>
      <c r="S84" s="448"/>
      <c r="T84" s="448"/>
      <c r="U84" s="448"/>
      <c r="V84" s="448"/>
      <c r="W84" s="448"/>
      <c r="X84" s="448"/>
      <c r="Y84" s="448"/>
      <c r="Z84" s="781"/>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617"/>
      <c r="BC84" s="617"/>
      <c r="BD84" s="617"/>
      <c r="BE84" s="617"/>
      <c r="BF84" s="617"/>
      <c r="BG84" s="617"/>
      <c r="BH84" s="617"/>
      <c r="BI84" s="617"/>
      <c r="BJ84" s="617"/>
      <c r="BK84" s="617"/>
      <c r="BL84" s="617"/>
      <c r="BM84" s="617"/>
      <c r="BN84" s="617"/>
      <c r="BO84" s="617"/>
      <c r="BP84" s="617"/>
      <c r="BQ84" s="617"/>
      <c r="BR84" s="617"/>
      <c r="BS84" s="617"/>
      <c r="BT84" s="617"/>
      <c r="BU84" s="617"/>
      <c r="BV84" s="617"/>
      <c r="BW84" s="617"/>
      <c r="BX84" s="617"/>
      <c r="BY84" s="617"/>
      <c r="BZ84" s="617"/>
      <c r="CA84" s="617"/>
      <c r="CB84" s="617"/>
      <c r="CC84" s="617"/>
      <c r="CD84" s="617"/>
      <c r="CE84" s="617"/>
      <c r="CF84" s="617"/>
      <c r="CG84" s="617"/>
      <c r="CH84" s="617"/>
      <c r="CI84" s="617"/>
      <c r="CJ84" s="617"/>
      <c r="CK84" s="617"/>
      <c r="CL84" s="617"/>
      <c r="CM84" s="617"/>
      <c r="CN84" s="617"/>
      <c r="CO84" s="617"/>
      <c r="CP84" s="617"/>
      <c r="CQ84" s="617"/>
      <c r="CR84" s="617"/>
      <c r="CS84" s="617"/>
      <c r="CT84" s="617"/>
      <c r="CU84" s="617"/>
      <c r="CV84" s="617"/>
      <c r="CW84" s="617"/>
      <c r="CX84" s="617"/>
      <c r="CY84" s="617"/>
      <c r="CZ84" s="617"/>
      <c r="DA84" s="617"/>
      <c r="DB84" s="617"/>
      <c r="DC84" s="617"/>
      <c r="DD84" s="617"/>
      <c r="DE84" s="617"/>
      <c r="DF84" s="617"/>
      <c r="DG84" s="617"/>
      <c r="DH84" s="617"/>
      <c r="DI84" s="617"/>
      <c r="DJ84" s="617"/>
      <c r="DK84" s="617"/>
      <c r="DL84" s="617"/>
      <c r="DM84" s="617"/>
      <c r="DN84" s="617"/>
      <c r="DO84" s="617"/>
      <c r="DP84" s="617"/>
      <c r="DQ84" s="617"/>
      <c r="DR84" s="617"/>
      <c r="DS84" s="617"/>
      <c r="DT84" s="617"/>
      <c r="DU84" s="617"/>
      <c r="DV84" s="617"/>
      <c r="DW84" s="617"/>
      <c r="DX84" s="617"/>
      <c r="DY84" s="617"/>
      <c r="DZ84" s="617"/>
      <c r="EA84" s="617"/>
      <c r="EB84" s="617"/>
      <c r="EC84" s="617"/>
      <c r="ED84" s="617"/>
      <c r="EE84" s="617"/>
      <c r="EF84" s="617"/>
      <c r="EG84" s="617"/>
      <c r="EH84" s="617"/>
      <c r="EI84" s="617"/>
      <c r="EJ84" s="617"/>
      <c r="EK84" s="617"/>
      <c r="EL84" s="617"/>
      <c r="EM84" s="617"/>
      <c r="EN84" s="617"/>
      <c r="EO84" s="617"/>
      <c r="EP84" s="617"/>
      <c r="EQ84" s="617"/>
      <c r="ER84" s="617"/>
      <c r="ES84" s="617"/>
      <c r="ET84" s="617"/>
      <c r="EU84" s="617"/>
      <c r="EV84" s="617"/>
      <c r="EW84" s="617"/>
      <c r="EX84" s="617"/>
      <c r="EY84" s="617"/>
      <c r="EZ84" s="617"/>
      <c r="FA84" s="617"/>
      <c r="FB84" s="617"/>
      <c r="FC84" s="617"/>
      <c r="FD84" s="617"/>
      <c r="FE84" s="617"/>
      <c r="FF84" s="617"/>
      <c r="FG84" s="617"/>
      <c r="FH84" s="617"/>
      <c r="FI84" s="617"/>
      <c r="FJ84" s="617"/>
      <c r="FK84" s="617"/>
      <c r="FL84" s="617"/>
      <c r="FM84" s="617"/>
      <c r="FN84" s="617"/>
      <c r="FO84" s="617"/>
      <c r="FP84" s="617"/>
      <c r="FQ84" s="617"/>
      <c r="FR84" s="617"/>
      <c r="FS84" s="617"/>
      <c r="FT84" s="617"/>
      <c r="FU84" s="617"/>
      <c r="FV84" s="617"/>
      <c r="FW84" s="617"/>
      <c r="FX84" s="617"/>
      <c r="FY84" s="617"/>
      <c r="FZ84" s="617"/>
      <c r="GA84" s="617"/>
      <c r="GB84" s="617"/>
      <c r="GC84" s="617"/>
      <c r="GD84" s="617"/>
      <c r="GE84" s="617"/>
      <c r="GF84" s="617"/>
      <c r="GG84" s="617"/>
      <c r="GH84" s="617"/>
      <c r="GI84" s="617"/>
      <c r="GJ84" s="617"/>
      <c r="GK84" s="617"/>
      <c r="GL84" s="617"/>
      <c r="GM84" s="617"/>
      <c r="GN84" s="617"/>
      <c r="GO84" s="617"/>
      <c r="GP84" s="617"/>
      <c r="GQ84" s="617"/>
      <c r="GR84" s="617"/>
      <c r="GS84" s="617"/>
      <c r="GT84" s="617"/>
      <c r="GU84" s="617"/>
      <c r="GV84" s="617"/>
      <c r="GW84" s="617"/>
      <c r="GX84" s="617"/>
      <c r="GY84" s="617"/>
      <c r="GZ84" s="617"/>
      <c r="HA84" s="617"/>
      <c r="HB84" s="617"/>
      <c r="HC84" s="617"/>
      <c r="HD84" s="617"/>
      <c r="HE84" s="617"/>
      <c r="HF84" s="617"/>
      <c r="HG84" s="617"/>
      <c r="HH84" s="617"/>
      <c r="HI84" s="617"/>
      <c r="HJ84" s="617"/>
      <c r="HK84" s="617"/>
      <c r="HL84" s="617"/>
      <c r="HM84" s="617"/>
      <c r="HN84" s="617"/>
      <c r="HO84" s="617"/>
      <c r="HP84" s="617"/>
      <c r="HQ84" s="617"/>
      <c r="HR84" s="617"/>
      <c r="HS84" s="617"/>
      <c r="HT84" s="617"/>
      <c r="HU84" s="617"/>
      <c r="HV84" s="617"/>
      <c r="HW84" s="617"/>
      <c r="HX84" s="617"/>
      <c r="HY84" s="617"/>
      <c r="HZ84" s="617"/>
      <c r="IA84" s="617"/>
      <c r="IB84" s="617"/>
      <c r="IC84" s="617"/>
      <c r="ID84" s="617"/>
      <c r="IE84" s="617"/>
      <c r="IF84" s="617"/>
      <c r="IG84" s="617"/>
      <c r="IH84" s="617"/>
      <c r="II84" s="617"/>
      <c r="IJ84" s="617"/>
      <c r="IK84" s="617"/>
      <c r="IL84" s="617"/>
      <c r="IM84" s="617"/>
      <c r="IN84" s="617"/>
      <c r="IO84" s="617"/>
      <c r="IP84" s="617"/>
      <c r="IQ84" s="617"/>
      <c r="IR84" s="617"/>
      <c r="IS84" s="617"/>
      <c r="IT84" s="617"/>
      <c r="IU84" s="617"/>
      <c r="IV84" s="617"/>
    </row>
    <row r="85" s="640" customFormat="1" ht="21" customHeight="1" spans="1:256">
      <c r="A85" s="422" t="s">
        <v>302</v>
      </c>
      <c r="B85" s="422" t="s">
        <v>117</v>
      </c>
      <c r="C85" s="423" t="s">
        <v>129</v>
      </c>
      <c r="D85" s="432">
        <v>195194.88</v>
      </c>
      <c r="E85" s="432"/>
      <c r="F85" s="432"/>
      <c r="G85" s="448"/>
      <c r="H85" s="448"/>
      <c r="I85" s="448"/>
      <c r="J85" s="448"/>
      <c r="K85" s="432">
        <v>195194.88</v>
      </c>
      <c r="L85" s="432">
        <v>130129.92</v>
      </c>
      <c r="M85" s="432">
        <v>65064.96</v>
      </c>
      <c r="N85" s="448"/>
      <c r="O85" s="448"/>
      <c r="P85" s="448"/>
      <c r="Q85" s="448"/>
      <c r="R85" s="448"/>
      <c r="S85" s="448"/>
      <c r="T85" s="448"/>
      <c r="U85" s="448"/>
      <c r="V85" s="448"/>
      <c r="W85" s="448"/>
      <c r="X85" s="448"/>
      <c r="Y85" s="448"/>
      <c r="Z85" s="781"/>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7"/>
      <c r="AZ85" s="617"/>
      <c r="BA85" s="617"/>
      <c r="BB85" s="617"/>
      <c r="BC85" s="617"/>
      <c r="BD85" s="617"/>
      <c r="BE85" s="617"/>
      <c r="BF85" s="617"/>
      <c r="BG85" s="617"/>
      <c r="BH85" s="617"/>
      <c r="BI85" s="617"/>
      <c r="BJ85" s="617"/>
      <c r="BK85" s="617"/>
      <c r="BL85" s="617"/>
      <c r="BM85" s="617"/>
      <c r="BN85" s="617"/>
      <c r="BO85" s="617"/>
      <c r="BP85" s="617"/>
      <c r="BQ85" s="617"/>
      <c r="BR85" s="617"/>
      <c r="BS85" s="617"/>
      <c r="BT85" s="617"/>
      <c r="BU85" s="617"/>
      <c r="BV85" s="617"/>
      <c r="BW85" s="617"/>
      <c r="BX85" s="617"/>
      <c r="BY85" s="617"/>
      <c r="BZ85" s="617"/>
      <c r="CA85" s="617"/>
      <c r="CB85" s="617"/>
      <c r="CC85" s="617"/>
      <c r="CD85" s="617"/>
      <c r="CE85" s="617"/>
      <c r="CF85" s="617"/>
      <c r="CG85" s="617"/>
      <c r="CH85" s="617"/>
      <c r="CI85" s="617"/>
      <c r="CJ85" s="617"/>
      <c r="CK85" s="617"/>
      <c r="CL85" s="617"/>
      <c r="CM85" s="617"/>
      <c r="CN85" s="617"/>
      <c r="CO85" s="617"/>
      <c r="CP85" s="617"/>
      <c r="CQ85" s="617"/>
      <c r="CR85" s="617"/>
      <c r="CS85" s="617"/>
      <c r="CT85" s="617"/>
      <c r="CU85" s="617"/>
      <c r="CV85" s="617"/>
      <c r="CW85" s="617"/>
      <c r="CX85" s="617"/>
      <c r="CY85" s="617"/>
      <c r="CZ85" s="617"/>
      <c r="DA85" s="617"/>
      <c r="DB85" s="617"/>
      <c r="DC85" s="617"/>
      <c r="DD85" s="617"/>
      <c r="DE85" s="617"/>
      <c r="DF85" s="617"/>
      <c r="DG85" s="617"/>
      <c r="DH85" s="617"/>
      <c r="DI85" s="617"/>
      <c r="DJ85" s="617"/>
      <c r="DK85" s="617"/>
      <c r="DL85" s="617"/>
      <c r="DM85" s="617"/>
      <c r="DN85" s="617"/>
      <c r="DO85" s="617"/>
      <c r="DP85" s="617"/>
      <c r="DQ85" s="617"/>
      <c r="DR85" s="617"/>
      <c r="DS85" s="617"/>
      <c r="DT85" s="617"/>
      <c r="DU85" s="617"/>
      <c r="DV85" s="617"/>
      <c r="DW85" s="617"/>
      <c r="DX85" s="617"/>
      <c r="DY85" s="617"/>
      <c r="DZ85" s="617"/>
      <c r="EA85" s="617"/>
      <c r="EB85" s="617"/>
      <c r="EC85" s="617"/>
      <c r="ED85" s="617"/>
      <c r="EE85" s="617"/>
      <c r="EF85" s="617"/>
      <c r="EG85" s="617"/>
      <c r="EH85" s="617"/>
      <c r="EI85" s="617"/>
      <c r="EJ85" s="617"/>
      <c r="EK85" s="617"/>
      <c r="EL85" s="617"/>
      <c r="EM85" s="617"/>
      <c r="EN85" s="617"/>
      <c r="EO85" s="617"/>
      <c r="EP85" s="617"/>
      <c r="EQ85" s="617"/>
      <c r="ER85" s="617"/>
      <c r="ES85" s="617"/>
      <c r="ET85" s="617"/>
      <c r="EU85" s="617"/>
      <c r="EV85" s="617"/>
      <c r="EW85" s="617"/>
      <c r="EX85" s="617"/>
      <c r="EY85" s="617"/>
      <c r="EZ85" s="617"/>
      <c r="FA85" s="617"/>
      <c r="FB85" s="617"/>
      <c r="FC85" s="617"/>
      <c r="FD85" s="617"/>
      <c r="FE85" s="617"/>
      <c r="FF85" s="617"/>
      <c r="FG85" s="617"/>
      <c r="FH85" s="617"/>
      <c r="FI85" s="617"/>
      <c r="FJ85" s="617"/>
      <c r="FK85" s="617"/>
      <c r="FL85" s="617"/>
      <c r="FM85" s="617"/>
      <c r="FN85" s="617"/>
      <c r="FO85" s="617"/>
      <c r="FP85" s="617"/>
      <c r="FQ85" s="617"/>
      <c r="FR85" s="617"/>
      <c r="FS85" s="617"/>
      <c r="FT85" s="617"/>
      <c r="FU85" s="617"/>
      <c r="FV85" s="617"/>
      <c r="FW85" s="617"/>
      <c r="FX85" s="617"/>
      <c r="FY85" s="617"/>
      <c r="FZ85" s="617"/>
      <c r="GA85" s="617"/>
      <c r="GB85" s="617"/>
      <c r="GC85" s="617"/>
      <c r="GD85" s="617"/>
      <c r="GE85" s="617"/>
      <c r="GF85" s="617"/>
      <c r="GG85" s="617"/>
      <c r="GH85" s="617"/>
      <c r="GI85" s="617"/>
      <c r="GJ85" s="617"/>
      <c r="GK85" s="617"/>
      <c r="GL85" s="617"/>
      <c r="GM85" s="617"/>
      <c r="GN85" s="617"/>
      <c r="GO85" s="617"/>
      <c r="GP85" s="617"/>
      <c r="GQ85" s="617"/>
      <c r="GR85" s="617"/>
      <c r="GS85" s="617"/>
      <c r="GT85" s="617"/>
      <c r="GU85" s="617"/>
      <c r="GV85" s="617"/>
      <c r="GW85" s="617"/>
      <c r="GX85" s="617"/>
      <c r="GY85" s="617"/>
      <c r="GZ85" s="617"/>
      <c r="HA85" s="617"/>
      <c r="HB85" s="617"/>
      <c r="HC85" s="617"/>
      <c r="HD85" s="617"/>
      <c r="HE85" s="617"/>
      <c r="HF85" s="617"/>
      <c r="HG85" s="617"/>
      <c r="HH85" s="617"/>
      <c r="HI85" s="617"/>
      <c r="HJ85" s="617"/>
      <c r="HK85" s="617"/>
      <c r="HL85" s="617"/>
      <c r="HM85" s="617"/>
      <c r="HN85" s="617"/>
      <c r="HO85" s="617"/>
      <c r="HP85" s="617"/>
      <c r="HQ85" s="617"/>
      <c r="HR85" s="617"/>
      <c r="HS85" s="617"/>
      <c r="HT85" s="617"/>
      <c r="HU85" s="617"/>
      <c r="HV85" s="617"/>
      <c r="HW85" s="617"/>
      <c r="HX85" s="617"/>
      <c r="HY85" s="617"/>
      <c r="HZ85" s="617"/>
      <c r="IA85" s="617"/>
      <c r="IB85" s="617"/>
      <c r="IC85" s="617"/>
      <c r="ID85" s="617"/>
      <c r="IE85" s="617"/>
      <c r="IF85" s="617"/>
      <c r="IG85" s="617"/>
      <c r="IH85" s="617"/>
      <c r="II85" s="617"/>
      <c r="IJ85" s="617"/>
      <c r="IK85" s="617"/>
      <c r="IL85" s="617"/>
      <c r="IM85" s="617"/>
      <c r="IN85" s="617"/>
      <c r="IO85" s="617"/>
      <c r="IP85" s="617"/>
      <c r="IQ85" s="617"/>
      <c r="IR85" s="617"/>
      <c r="IS85" s="617"/>
      <c r="IT85" s="617"/>
      <c r="IU85" s="617"/>
      <c r="IV85" s="617"/>
    </row>
    <row r="86" s="640" customFormat="1" ht="21" customHeight="1" spans="1:256">
      <c r="A86" s="422" t="s">
        <v>303</v>
      </c>
      <c r="B86" s="422" t="s">
        <v>117</v>
      </c>
      <c r="C86" s="423" t="s">
        <v>131</v>
      </c>
      <c r="D86" s="432">
        <v>130129.92</v>
      </c>
      <c r="E86" s="432"/>
      <c r="F86" s="432"/>
      <c r="G86" s="448"/>
      <c r="H86" s="448"/>
      <c r="I86" s="448"/>
      <c r="J86" s="448"/>
      <c r="K86" s="432">
        <v>130129.92</v>
      </c>
      <c r="L86" s="432">
        <v>130129.92</v>
      </c>
      <c r="M86" s="448"/>
      <c r="N86" s="448"/>
      <c r="O86" s="448"/>
      <c r="P86" s="448"/>
      <c r="Q86" s="448"/>
      <c r="R86" s="448"/>
      <c r="S86" s="448"/>
      <c r="T86" s="448"/>
      <c r="U86" s="448"/>
      <c r="V86" s="448"/>
      <c r="W86" s="448"/>
      <c r="X86" s="448"/>
      <c r="Y86" s="448"/>
      <c r="Z86" s="781"/>
      <c r="AA86" s="617"/>
      <c r="AB86" s="617"/>
      <c r="AC86" s="617"/>
      <c r="AD86" s="617"/>
      <c r="AE86" s="617"/>
      <c r="AF86" s="617"/>
      <c r="AG86" s="617"/>
      <c r="AH86" s="617"/>
      <c r="AI86" s="617"/>
      <c r="AJ86" s="617"/>
      <c r="AK86" s="617"/>
      <c r="AL86" s="617"/>
      <c r="AM86" s="617"/>
      <c r="AN86" s="617"/>
      <c r="AO86" s="617"/>
      <c r="AP86" s="617"/>
      <c r="AQ86" s="617"/>
      <c r="AR86" s="617"/>
      <c r="AS86" s="617"/>
      <c r="AT86" s="617"/>
      <c r="AU86" s="617"/>
      <c r="AV86" s="617"/>
      <c r="AW86" s="617"/>
      <c r="AX86" s="617"/>
      <c r="AY86" s="617"/>
      <c r="AZ86" s="617"/>
      <c r="BA86" s="617"/>
      <c r="BB86" s="617"/>
      <c r="BC86" s="617"/>
      <c r="BD86" s="617"/>
      <c r="BE86" s="617"/>
      <c r="BF86" s="617"/>
      <c r="BG86" s="617"/>
      <c r="BH86" s="617"/>
      <c r="BI86" s="617"/>
      <c r="BJ86" s="617"/>
      <c r="BK86" s="617"/>
      <c r="BL86" s="617"/>
      <c r="BM86" s="617"/>
      <c r="BN86" s="617"/>
      <c r="BO86" s="617"/>
      <c r="BP86" s="617"/>
      <c r="BQ86" s="617"/>
      <c r="BR86" s="617"/>
      <c r="BS86" s="617"/>
      <c r="BT86" s="617"/>
      <c r="BU86" s="617"/>
      <c r="BV86" s="617"/>
      <c r="BW86" s="617"/>
      <c r="BX86" s="617"/>
      <c r="BY86" s="617"/>
      <c r="BZ86" s="617"/>
      <c r="CA86" s="617"/>
      <c r="CB86" s="617"/>
      <c r="CC86" s="617"/>
      <c r="CD86" s="617"/>
      <c r="CE86" s="617"/>
      <c r="CF86" s="617"/>
      <c r="CG86" s="617"/>
      <c r="CH86" s="617"/>
      <c r="CI86" s="617"/>
      <c r="CJ86" s="617"/>
      <c r="CK86" s="617"/>
      <c r="CL86" s="617"/>
      <c r="CM86" s="617"/>
      <c r="CN86" s="617"/>
      <c r="CO86" s="617"/>
      <c r="CP86" s="617"/>
      <c r="CQ86" s="617"/>
      <c r="CR86" s="617"/>
      <c r="CS86" s="617"/>
      <c r="CT86" s="617"/>
      <c r="CU86" s="617"/>
      <c r="CV86" s="617"/>
      <c r="CW86" s="617"/>
      <c r="CX86" s="617"/>
      <c r="CY86" s="617"/>
      <c r="CZ86" s="617"/>
      <c r="DA86" s="617"/>
      <c r="DB86" s="617"/>
      <c r="DC86" s="617"/>
      <c r="DD86" s="617"/>
      <c r="DE86" s="617"/>
      <c r="DF86" s="617"/>
      <c r="DG86" s="617"/>
      <c r="DH86" s="617"/>
      <c r="DI86" s="617"/>
      <c r="DJ86" s="617"/>
      <c r="DK86" s="617"/>
      <c r="DL86" s="617"/>
      <c r="DM86" s="617"/>
      <c r="DN86" s="617"/>
      <c r="DO86" s="617"/>
      <c r="DP86" s="617"/>
      <c r="DQ86" s="617"/>
      <c r="DR86" s="617"/>
      <c r="DS86" s="617"/>
      <c r="DT86" s="617"/>
      <c r="DU86" s="617"/>
      <c r="DV86" s="617"/>
      <c r="DW86" s="617"/>
      <c r="DX86" s="617"/>
      <c r="DY86" s="617"/>
      <c r="DZ86" s="617"/>
      <c r="EA86" s="617"/>
      <c r="EB86" s="617"/>
      <c r="EC86" s="617"/>
      <c r="ED86" s="617"/>
      <c r="EE86" s="617"/>
      <c r="EF86" s="617"/>
      <c r="EG86" s="617"/>
      <c r="EH86" s="617"/>
      <c r="EI86" s="617"/>
      <c r="EJ86" s="617"/>
      <c r="EK86" s="617"/>
      <c r="EL86" s="617"/>
      <c r="EM86" s="617"/>
      <c r="EN86" s="617"/>
      <c r="EO86" s="617"/>
      <c r="EP86" s="617"/>
      <c r="EQ86" s="617"/>
      <c r="ER86" s="617"/>
      <c r="ES86" s="617"/>
      <c r="ET86" s="617"/>
      <c r="EU86" s="617"/>
      <c r="EV86" s="617"/>
      <c r="EW86" s="617"/>
      <c r="EX86" s="617"/>
      <c r="EY86" s="617"/>
      <c r="EZ86" s="617"/>
      <c r="FA86" s="617"/>
      <c r="FB86" s="617"/>
      <c r="FC86" s="617"/>
      <c r="FD86" s="617"/>
      <c r="FE86" s="617"/>
      <c r="FF86" s="617"/>
      <c r="FG86" s="617"/>
      <c r="FH86" s="617"/>
      <c r="FI86" s="617"/>
      <c r="FJ86" s="617"/>
      <c r="FK86" s="617"/>
      <c r="FL86" s="617"/>
      <c r="FM86" s="617"/>
      <c r="FN86" s="617"/>
      <c r="FO86" s="617"/>
      <c r="FP86" s="617"/>
      <c r="FQ86" s="617"/>
      <c r="FR86" s="617"/>
      <c r="FS86" s="617"/>
      <c r="FT86" s="617"/>
      <c r="FU86" s="617"/>
      <c r="FV86" s="617"/>
      <c r="FW86" s="617"/>
      <c r="FX86" s="617"/>
      <c r="FY86" s="617"/>
      <c r="FZ86" s="617"/>
      <c r="GA86" s="617"/>
      <c r="GB86" s="617"/>
      <c r="GC86" s="617"/>
      <c r="GD86" s="617"/>
      <c r="GE86" s="617"/>
      <c r="GF86" s="617"/>
      <c r="GG86" s="617"/>
      <c r="GH86" s="617"/>
      <c r="GI86" s="617"/>
      <c r="GJ86" s="617"/>
      <c r="GK86" s="617"/>
      <c r="GL86" s="617"/>
      <c r="GM86" s="617"/>
      <c r="GN86" s="617"/>
      <c r="GO86" s="617"/>
      <c r="GP86" s="617"/>
      <c r="GQ86" s="617"/>
      <c r="GR86" s="617"/>
      <c r="GS86" s="617"/>
      <c r="GT86" s="617"/>
      <c r="GU86" s="617"/>
      <c r="GV86" s="617"/>
      <c r="GW86" s="617"/>
      <c r="GX86" s="617"/>
      <c r="GY86" s="617"/>
      <c r="GZ86" s="617"/>
      <c r="HA86" s="617"/>
      <c r="HB86" s="617"/>
      <c r="HC86" s="617"/>
      <c r="HD86" s="617"/>
      <c r="HE86" s="617"/>
      <c r="HF86" s="617"/>
      <c r="HG86" s="617"/>
      <c r="HH86" s="617"/>
      <c r="HI86" s="617"/>
      <c r="HJ86" s="617"/>
      <c r="HK86" s="617"/>
      <c r="HL86" s="617"/>
      <c r="HM86" s="617"/>
      <c r="HN86" s="617"/>
      <c r="HO86" s="617"/>
      <c r="HP86" s="617"/>
      <c r="HQ86" s="617"/>
      <c r="HR86" s="617"/>
      <c r="HS86" s="617"/>
      <c r="HT86" s="617"/>
      <c r="HU86" s="617"/>
      <c r="HV86" s="617"/>
      <c r="HW86" s="617"/>
      <c r="HX86" s="617"/>
      <c r="HY86" s="617"/>
      <c r="HZ86" s="617"/>
      <c r="IA86" s="617"/>
      <c r="IB86" s="617"/>
      <c r="IC86" s="617"/>
      <c r="ID86" s="617"/>
      <c r="IE86" s="617"/>
      <c r="IF86" s="617"/>
      <c r="IG86" s="617"/>
      <c r="IH86" s="617"/>
      <c r="II86" s="617"/>
      <c r="IJ86" s="617"/>
      <c r="IK86" s="617"/>
      <c r="IL86" s="617"/>
      <c r="IM86" s="617"/>
      <c r="IN86" s="617"/>
      <c r="IO86" s="617"/>
      <c r="IP86" s="617"/>
      <c r="IQ86" s="617"/>
      <c r="IR86" s="617"/>
      <c r="IS86" s="617"/>
      <c r="IT86" s="617"/>
      <c r="IU86" s="617"/>
      <c r="IV86" s="617"/>
    </row>
    <row r="87" s="640" customFormat="1" ht="21" customHeight="1" spans="1:256">
      <c r="A87" s="422" t="s">
        <v>304</v>
      </c>
      <c r="B87" s="422" t="s">
        <v>117</v>
      </c>
      <c r="C87" s="423" t="s">
        <v>133</v>
      </c>
      <c r="D87" s="432">
        <v>65064.96</v>
      </c>
      <c r="E87" s="432"/>
      <c r="F87" s="432"/>
      <c r="G87" s="432"/>
      <c r="H87" s="432"/>
      <c r="I87" s="432"/>
      <c r="J87" s="432"/>
      <c r="K87" s="432">
        <v>65064.96</v>
      </c>
      <c r="L87" s="448"/>
      <c r="M87" s="432">
        <v>65064.96</v>
      </c>
      <c r="N87" s="448"/>
      <c r="O87" s="448"/>
      <c r="P87" s="448"/>
      <c r="Q87" s="448"/>
      <c r="R87" s="448"/>
      <c r="S87" s="448"/>
      <c r="T87" s="448"/>
      <c r="U87" s="448"/>
      <c r="V87" s="448"/>
      <c r="W87" s="448"/>
      <c r="X87" s="448"/>
      <c r="Y87" s="448"/>
      <c r="Z87" s="781"/>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17"/>
      <c r="BC87" s="617"/>
      <c r="BD87" s="617"/>
      <c r="BE87" s="617"/>
      <c r="BF87" s="617"/>
      <c r="BG87" s="617"/>
      <c r="BH87" s="617"/>
      <c r="BI87" s="617"/>
      <c r="BJ87" s="617"/>
      <c r="BK87" s="617"/>
      <c r="BL87" s="617"/>
      <c r="BM87" s="617"/>
      <c r="BN87" s="617"/>
      <c r="BO87" s="617"/>
      <c r="BP87" s="617"/>
      <c r="BQ87" s="617"/>
      <c r="BR87" s="617"/>
      <c r="BS87" s="617"/>
      <c r="BT87" s="617"/>
      <c r="BU87" s="617"/>
      <c r="BV87" s="617"/>
      <c r="BW87" s="617"/>
      <c r="BX87" s="617"/>
      <c r="BY87" s="617"/>
      <c r="BZ87" s="617"/>
      <c r="CA87" s="617"/>
      <c r="CB87" s="617"/>
      <c r="CC87" s="617"/>
      <c r="CD87" s="617"/>
      <c r="CE87" s="617"/>
      <c r="CF87" s="617"/>
      <c r="CG87" s="617"/>
      <c r="CH87" s="617"/>
      <c r="CI87" s="617"/>
      <c r="CJ87" s="617"/>
      <c r="CK87" s="617"/>
      <c r="CL87" s="617"/>
      <c r="CM87" s="617"/>
      <c r="CN87" s="617"/>
      <c r="CO87" s="617"/>
      <c r="CP87" s="617"/>
      <c r="CQ87" s="617"/>
      <c r="CR87" s="617"/>
      <c r="CS87" s="617"/>
      <c r="CT87" s="617"/>
      <c r="CU87" s="617"/>
      <c r="CV87" s="617"/>
      <c r="CW87" s="617"/>
      <c r="CX87" s="617"/>
      <c r="CY87" s="617"/>
      <c r="CZ87" s="617"/>
      <c r="DA87" s="617"/>
      <c r="DB87" s="617"/>
      <c r="DC87" s="617"/>
      <c r="DD87" s="617"/>
      <c r="DE87" s="617"/>
      <c r="DF87" s="617"/>
      <c r="DG87" s="617"/>
      <c r="DH87" s="617"/>
      <c r="DI87" s="617"/>
      <c r="DJ87" s="617"/>
      <c r="DK87" s="617"/>
      <c r="DL87" s="617"/>
      <c r="DM87" s="617"/>
      <c r="DN87" s="617"/>
      <c r="DO87" s="617"/>
      <c r="DP87" s="617"/>
      <c r="DQ87" s="617"/>
      <c r="DR87" s="617"/>
      <c r="DS87" s="617"/>
      <c r="DT87" s="617"/>
      <c r="DU87" s="617"/>
      <c r="DV87" s="617"/>
      <c r="DW87" s="617"/>
      <c r="DX87" s="617"/>
      <c r="DY87" s="617"/>
      <c r="DZ87" s="617"/>
      <c r="EA87" s="617"/>
      <c r="EB87" s="617"/>
      <c r="EC87" s="617"/>
      <c r="ED87" s="617"/>
      <c r="EE87" s="617"/>
      <c r="EF87" s="617"/>
      <c r="EG87" s="617"/>
      <c r="EH87" s="617"/>
      <c r="EI87" s="617"/>
      <c r="EJ87" s="617"/>
      <c r="EK87" s="617"/>
      <c r="EL87" s="617"/>
      <c r="EM87" s="617"/>
      <c r="EN87" s="617"/>
      <c r="EO87" s="617"/>
      <c r="EP87" s="617"/>
      <c r="EQ87" s="617"/>
      <c r="ER87" s="617"/>
      <c r="ES87" s="617"/>
      <c r="ET87" s="617"/>
      <c r="EU87" s="617"/>
      <c r="EV87" s="617"/>
      <c r="EW87" s="617"/>
      <c r="EX87" s="617"/>
      <c r="EY87" s="617"/>
      <c r="EZ87" s="617"/>
      <c r="FA87" s="617"/>
      <c r="FB87" s="617"/>
      <c r="FC87" s="617"/>
      <c r="FD87" s="617"/>
      <c r="FE87" s="617"/>
      <c r="FF87" s="617"/>
      <c r="FG87" s="617"/>
      <c r="FH87" s="617"/>
      <c r="FI87" s="617"/>
      <c r="FJ87" s="617"/>
      <c r="FK87" s="617"/>
      <c r="FL87" s="617"/>
      <c r="FM87" s="617"/>
      <c r="FN87" s="617"/>
      <c r="FO87" s="617"/>
      <c r="FP87" s="617"/>
      <c r="FQ87" s="617"/>
      <c r="FR87" s="617"/>
      <c r="FS87" s="617"/>
      <c r="FT87" s="617"/>
      <c r="FU87" s="617"/>
      <c r="FV87" s="617"/>
      <c r="FW87" s="617"/>
      <c r="FX87" s="617"/>
      <c r="FY87" s="617"/>
      <c r="FZ87" s="617"/>
      <c r="GA87" s="617"/>
      <c r="GB87" s="617"/>
      <c r="GC87" s="617"/>
      <c r="GD87" s="617"/>
      <c r="GE87" s="617"/>
      <c r="GF87" s="617"/>
      <c r="GG87" s="617"/>
      <c r="GH87" s="617"/>
      <c r="GI87" s="617"/>
      <c r="GJ87" s="617"/>
      <c r="GK87" s="617"/>
      <c r="GL87" s="617"/>
      <c r="GM87" s="617"/>
      <c r="GN87" s="617"/>
      <c r="GO87" s="617"/>
      <c r="GP87" s="617"/>
      <c r="GQ87" s="617"/>
      <c r="GR87" s="617"/>
      <c r="GS87" s="617"/>
      <c r="GT87" s="617"/>
      <c r="GU87" s="617"/>
      <c r="GV87" s="617"/>
      <c r="GW87" s="617"/>
      <c r="GX87" s="617"/>
      <c r="GY87" s="617"/>
      <c r="GZ87" s="617"/>
      <c r="HA87" s="617"/>
      <c r="HB87" s="617"/>
      <c r="HC87" s="617"/>
      <c r="HD87" s="617"/>
      <c r="HE87" s="617"/>
      <c r="HF87" s="617"/>
      <c r="HG87" s="617"/>
      <c r="HH87" s="617"/>
      <c r="HI87" s="617"/>
      <c r="HJ87" s="617"/>
      <c r="HK87" s="617"/>
      <c r="HL87" s="617"/>
      <c r="HM87" s="617"/>
      <c r="HN87" s="617"/>
      <c r="HO87" s="617"/>
      <c r="HP87" s="617"/>
      <c r="HQ87" s="617"/>
      <c r="HR87" s="617"/>
      <c r="HS87" s="617"/>
      <c r="HT87" s="617"/>
      <c r="HU87" s="617"/>
      <c r="HV87" s="617"/>
      <c r="HW87" s="617"/>
      <c r="HX87" s="617"/>
      <c r="HY87" s="617"/>
      <c r="HZ87" s="617"/>
      <c r="IA87" s="617"/>
      <c r="IB87" s="617"/>
      <c r="IC87" s="617"/>
      <c r="ID87" s="617"/>
      <c r="IE87" s="617"/>
      <c r="IF87" s="617"/>
      <c r="IG87" s="617"/>
      <c r="IH87" s="617"/>
      <c r="II87" s="617"/>
      <c r="IJ87" s="617"/>
      <c r="IK87" s="617"/>
      <c r="IL87" s="617"/>
      <c r="IM87" s="617"/>
      <c r="IN87" s="617"/>
      <c r="IO87" s="617"/>
      <c r="IP87" s="617"/>
      <c r="IQ87" s="617"/>
      <c r="IR87" s="617"/>
      <c r="IS87" s="617"/>
      <c r="IT87" s="617"/>
      <c r="IU87" s="617"/>
      <c r="IV87" s="617"/>
    </row>
    <row r="88" s="640" customFormat="1" ht="21" customHeight="1" spans="1:256">
      <c r="A88" s="422" t="s">
        <v>305</v>
      </c>
      <c r="B88" s="422" t="s">
        <v>117</v>
      </c>
      <c r="C88" s="423" t="s">
        <v>135</v>
      </c>
      <c r="D88" s="432">
        <v>8133.12</v>
      </c>
      <c r="E88" s="432"/>
      <c r="F88" s="432"/>
      <c r="G88" s="432"/>
      <c r="H88" s="432"/>
      <c r="I88" s="432"/>
      <c r="J88" s="432"/>
      <c r="K88" s="432">
        <v>8133.12</v>
      </c>
      <c r="L88" s="448"/>
      <c r="M88" s="448"/>
      <c r="N88" s="448"/>
      <c r="O88" s="448"/>
      <c r="P88" s="432">
        <v>8133.12</v>
      </c>
      <c r="Q88" s="448"/>
      <c r="R88" s="448"/>
      <c r="S88" s="448"/>
      <c r="T88" s="448"/>
      <c r="U88" s="448"/>
      <c r="V88" s="448"/>
      <c r="W88" s="448"/>
      <c r="X88" s="448"/>
      <c r="Y88" s="448"/>
      <c r="Z88" s="781"/>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7"/>
      <c r="BA88" s="617"/>
      <c r="BB88" s="617"/>
      <c r="BC88" s="617"/>
      <c r="BD88" s="617"/>
      <c r="BE88" s="617"/>
      <c r="BF88" s="617"/>
      <c r="BG88" s="617"/>
      <c r="BH88" s="617"/>
      <c r="BI88" s="617"/>
      <c r="BJ88" s="617"/>
      <c r="BK88" s="617"/>
      <c r="BL88" s="617"/>
      <c r="BM88" s="617"/>
      <c r="BN88" s="617"/>
      <c r="BO88" s="617"/>
      <c r="BP88" s="617"/>
      <c r="BQ88" s="617"/>
      <c r="BR88" s="617"/>
      <c r="BS88" s="617"/>
      <c r="BT88" s="617"/>
      <c r="BU88" s="617"/>
      <c r="BV88" s="617"/>
      <c r="BW88" s="617"/>
      <c r="BX88" s="617"/>
      <c r="BY88" s="617"/>
      <c r="BZ88" s="617"/>
      <c r="CA88" s="617"/>
      <c r="CB88" s="617"/>
      <c r="CC88" s="617"/>
      <c r="CD88" s="617"/>
      <c r="CE88" s="617"/>
      <c r="CF88" s="617"/>
      <c r="CG88" s="617"/>
      <c r="CH88" s="617"/>
      <c r="CI88" s="617"/>
      <c r="CJ88" s="617"/>
      <c r="CK88" s="617"/>
      <c r="CL88" s="617"/>
      <c r="CM88" s="617"/>
      <c r="CN88" s="617"/>
      <c r="CO88" s="617"/>
      <c r="CP88" s="617"/>
      <c r="CQ88" s="617"/>
      <c r="CR88" s="617"/>
      <c r="CS88" s="617"/>
      <c r="CT88" s="617"/>
      <c r="CU88" s="617"/>
      <c r="CV88" s="617"/>
      <c r="CW88" s="617"/>
      <c r="CX88" s="617"/>
      <c r="CY88" s="617"/>
      <c r="CZ88" s="617"/>
      <c r="DA88" s="617"/>
      <c r="DB88" s="617"/>
      <c r="DC88" s="617"/>
      <c r="DD88" s="617"/>
      <c r="DE88" s="617"/>
      <c r="DF88" s="617"/>
      <c r="DG88" s="617"/>
      <c r="DH88" s="617"/>
      <c r="DI88" s="617"/>
      <c r="DJ88" s="617"/>
      <c r="DK88" s="617"/>
      <c r="DL88" s="617"/>
      <c r="DM88" s="617"/>
      <c r="DN88" s="617"/>
      <c r="DO88" s="617"/>
      <c r="DP88" s="617"/>
      <c r="DQ88" s="617"/>
      <c r="DR88" s="617"/>
      <c r="DS88" s="617"/>
      <c r="DT88" s="617"/>
      <c r="DU88" s="617"/>
      <c r="DV88" s="617"/>
      <c r="DW88" s="617"/>
      <c r="DX88" s="617"/>
      <c r="DY88" s="617"/>
      <c r="DZ88" s="617"/>
      <c r="EA88" s="617"/>
      <c r="EB88" s="617"/>
      <c r="EC88" s="617"/>
      <c r="ED88" s="617"/>
      <c r="EE88" s="617"/>
      <c r="EF88" s="617"/>
      <c r="EG88" s="617"/>
      <c r="EH88" s="617"/>
      <c r="EI88" s="617"/>
      <c r="EJ88" s="617"/>
      <c r="EK88" s="617"/>
      <c r="EL88" s="617"/>
      <c r="EM88" s="617"/>
      <c r="EN88" s="617"/>
      <c r="EO88" s="617"/>
      <c r="EP88" s="617"/>
      <c r="EQ88" s="617"/>
      <c r="ER88" s="617"/>
      <c r="ES88" s="617"/>
      <c r="ET88" s="617"/>
      <c r="EU88" s="617"/>
      <c r="EV88" s="617"/>
      <c r="EW88" s="617"/>
      <c r="EX88" s="617"/>
      <c r="EY88" s="617"/>
      <c r="EZ88" s="617"/>
      <c r="FA88" s="617"/>
      <c r="FB88" s="617"/>
      <c r="FC88" s="617"/>
      <c r="FD88" s="617"/>
      <c r="FE88" s="617"/>
      <c r="FF88" s="617"/>
      <c r="FG88" s="617"/>
      <c r="FH88" s="617"/>
      <c r="FI88" s="617"/>
      <c r="FJ88" s="617"/>
      <c r="FK88" s="617"/>
      <c r="FL88" s="617"/>
      <c r="FM88" s="617"/>
      <c r="FN88" s="617"/>
      <c r="FO88" s="617"/>
      <c r="FP88" s="617"/>
      <c r="FQ88" s="617"/>
      <c r="FR88" s="617"/>
      <c r="FS88" s="617"/>
      <c r="FT88" s="617"/>
      <c r="FU88" s="617"/>
      <c r="FV88" s="617"/>
      <c r="FW88" s="617"/>
      <c r="FX88" s="617"/>
      <c r="FY88" s="617"/>
      <c r="FZ88" s="617"/>
      <c r="GA88" s="617"/>
      <c r="GB88" s="617"/>
      <c r="GC88" s="617"/>
      <c r="GD88" s="617"/>
      <c r="GE88" s="617"/>
      <c r="GF88" s="617"/>
      <c r="GG88" s="617"/>
      <c r="GH88" s="617"/>
      <c r="GI88" s="617"/>
      <c r="GJ88" s="617"/>
      <c r="GK88" s="617"/>
      <c r="GL88" s="617"/>
      <c r="GM88" s="617"/>
      <c r="GN88" s="617"/>
      <c r="GO88" s="617"/>
      <c r="GP88" s="617"/>
      <c r="GQ88" s="617"/>
      <c r="GR88" s="617"/>
      <c r="GS88" s="617"/>
      <c r="GT88" s="617"/>
      <c r="GU88" s="617"/>
      <c r="GV88" s="617"/>
      <c r="GW88" s="617"/>
      <c r="GX88" s="617"/>
      <c r="GY88" s="617"/>
      <c r="GZ88" s="617"/>
      <c r="HA88" s="617"/>
      <c r="HB88" s="617"/>
      <c r="HC88" s="617"/>
      <c r="HD88" s="617"/>
      <c r="HE88" s="617"/>
      <c r="HF88" s="617"/>
      <c r="HG88" s="617"/>
      <c r="HH88" s="617"/>
      <c r="HI88" s="617"/>
      <c r="HJ88" s="617"/>
      <c r="HK88" s="617"/>
      <c r="HL88" s="617"/>
      <c r="HM88" s="617"/>
      <c r="HN88" s="617"/>
      <c r="HO88" s="617"/>
      <c r="HP88" s="617"/>
      <c r="HQ88" s="617"/>
      <c r="HR88" s="617"/>
      <c r="HS88" s="617"/>
      <c r="HT88" s="617"/>
      <c r="HU88" s="617"/>
      <c r="HV88" s="617"/>
      <c r="HW88" s="617"/>
      <c r="HX88" s="617"/>
      <c r="HY88" s="617"/>
      <c r="HZ88" s="617"/>
      <c r="IA88" s="617"/>
      <c r="IB88" s="617"/>
      <c r="IC88" s="617"/>
      <c r="ID88" s="617"/>
      <c r="IE88" s="617"/>
      <c r="IF88" s="617"/>
      <c r="IG88" s="617"/>
      <c r="IH88" s="617"/>
      <c r="II88" s="617"/>
      <c r="IJ88" s="617"/>
      <c r="IK88" s="617"/>
      <c r="IL88" s="617"/>
      <c r="IM88" s="617"/>
      <c r="IN88" s="617"/>
      <c r="IO88" s="617"/>
      <c r="IP88" s="617"/>
      <c r="IQ88" s="617"/>
      <c r="IR88" s="617"/>
      <c r="IS88" s="617"/>
      <c r="IT88" s="617"/>
      <c r="IU88" s="617"/>
      <c r="IV88" s="617"/>
    </row>
    <row r="89" s="640" customFormat="1" ht="21" customHeight="1" spans="1:256">
      <c r="A89" s="422" t="s">
        <v>306</v>
      </c>
      <c r="B89" s="422" t="s">
        <v>117</v>
      </c>
      <c r="C89" s="423" t="s">
        <v>137</v>
      </c>
      <c r="D89" s="432">
        <v>8133.12</v>
      </c>
      <c r="E89" s="432"/>
      <c r="F89" s="432"/>
      <c r="G89" s="432"/>
      <c r="H89" s="432"/>
      <c r="I89" s="432"/>
      <c r="J89" s="432"/>
      <c r="K89" s="432">
        <v>8133.12</v>
      </c>
      <c r="L89" s="448"/>
      <c r="M89" s="448"/>
      <c r="N89" s="448"/>
      <c r="O89" s="448"/>
      <c r="P89" s="432">
        <v>8133.12</v>
      </c>
      <c r="Q89" s="448"/>
      <c r="R89" s="448"/>
      <c r="S89" s="448"/>
      <c r="T89" s="448"/>
      <c r="U89" s="448"/>
      <c r="V89" s="448"/>
      <c r="W89" s="448"/>
      <c r="X89" s="448"/>
      <c r="Y89" s="448"/>
      <c r="Z89" s="781"/>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617"/>
      <c r="BI89" s="617"/>
      <c r="BJ89" s="617"/>
      <c r="BK89" s="617"/>
      <c r="BL89" s="617"/>
      <c r="BM89" s="617"/>
      <c r="BN89" s="617"/>
      <c r="BO89" s="617"/>
      <c r="BP89" s="617"/>
      <c r="BQ89" s="617"/>
      <c r="BR89" s="617"/>
      <c r="BS89" s="617"/>
      <c r="BT89" s="617"/>
      <c r="BU89" s="617"/>
      <c r="BV89" s="617"/>
      <c r="BW89" s="617"/>
      <c r="BX89" s="617"/>
      <c r="BY89" s="617"/>
      <c r="BZ89" s="617"/>
      <c r="CA89" s="617"/>
      <c r="CB89" s="617"/>
      <c r="CC89" s="617"/>
      <c r="CD89" s="617"/>
      <c r="CE89" s="617"/>
      <c r="CF89" s="617"/>
      <c r="CG89" s="617"/>
      <c r="CH89" s="617"/>
      <c r="CI89" s="617"/>
      <c r="CJ89" s="617"/>
      <c r="CK89" s="617"/>
      <c r="CL89" s="617"/>
      <c r="CM89" s="617"/>
      <c r="CN89" s="617"/>
      <c r="CO89" s="617"/>
      <c r="CP89" s="617"/>
      <c r="CQ89" s="617"/>
      <c r="CR89" s="617"/>
      <c r="CS89" s="617"/>
      <c r="CT89" s="617"/>
      <c r="CU89" s="617"/>
      <c r="CV89" s="617"/>
      <c r="CW89" s="617"/>
      <c r="CX89" s="617"/>
      <c r="CY89" s="617"/>
      <c r="CZ89" s="617"/>
      <c r="DA89" s="617"/>
      <c r="DB89" s="617"/>
      <c r="DC89" s="617"/>
      <c r="DD89" s="617"/>
      <c r="DE89" s="617"/>
      <c r="DF89" s="617"/>
      <c r="DG89" s="617"/>
      <c r="DH89" s="617"/>
      <c r="DI89" s="617"/>
      <c r="DJ89" s="617"/>
      <c r="DK89" s="617"/>
      <c r="DL89" s="617"/>
      <c r="DM89" s="617"/>
      <c r="DN89" s="617"/>
      <c r="DO89" s="617"/>
      <c r="DP89" s="617"/>
      <c r="DQ89" s="617"/>
      <c r="DR89" s="617"/>
      <c r="DS89" s="617"/>
      <c r="DT89" s="617"/>
      <c r="DU89" s="617"/>
      <c r="DV89" s="617"/>
      <c r="DW89" s="617"/>
      <c r="DX89" s="617"/>
      <c r="DY89" s="617"/>
      <c r="DZ89" s="617"/>
      <c r="EA89" s="617"/>
      <c r="EB89" s="617"/>
      <c r="EC89" s="617"/>
      <c r="ED89" s="617"/>
      <c r="EE89" s="617"/>
      <c r="EF89" s="617"/>
      <c r="EG89" s="617"/>
      <c r="EH89" s="617"/>
      <c r="EI89" s="617"/>
      <c r="EJ89" s="617"/>
      <c r="EK89" s="617"/>
      <c r="EL89" s="617"/>
      <c r="EM89" s="617"/>
      <c r="EN89" s="617"/>
      <c r="EO89" s="617"/>
      <c r="EP89" s="617"/>
      <c r="EQ89" s="617"/>
      <c r="ER89" s="617"/>
      <c r="ES89" s="617"/>
      <c r="ET89" s="617"/>
      <c r="EU89" s="617"/>
      <c r="EV89" s="617"/>
      <c r="EW89" s="617"/>
      <c r="EX89" s="617"/>
      <c r="EY89" s="617"/>
      <c r="EZ89" s="617"/>
      <c r="FA89" s="617"/>
      <c r="FB89" s="617"/>
      <c r="FC89" s="617"/>
      <c r="FD89" s="617"/>
      <c r="FE89" s="617"/>
      <c r="FF89" s="617"/>
      <c r="FG89" s="617"/>
      <c r="FH89" s="617"/>
      <c r="FI89" s="617"/>
      <c r="FJ89" s="617"/>
      <c r="FK89" s="617"/>
      <c r="FL89" s="617"/>
      <c r="FM89" s="617"/>
      <c r="FN89" s="617"/>
      <c r="FO89" s="617"/>
      <c r="FP89" s="617"/>
      <c r="FQ89" s="617"/>
      <c r="FR89" s="617"/>
      <c r="FS89" s="617"/>
      <c r="FT89" s="617"/>
      <c r="FU89" s="617"/>
      <c r="FV89" s="617"/>
      <c r="FW89" s="617"/>
      <c r="FX89" s="617"/>
      <c r="FY89" s="617"/>
      <c r="FZ89" s="617"/>
      <c r="GA89" s="617"/>
      <c r="GB89" s="617"/>
      <c r="GC89" s="617"/>
      <c r="GD89" s="617"/>
      <c r="GE89" s="617"/>
      <c r="GF89" s="617"/>
      <c r="GG89" s="617"/>
      <c r="GH89" s="617"/>
      <c r="GI89" s="617"/>
      <c r="GJ89" s="617"/>
      <c r="GK89" s="617"/>
      <c r="GL89" s="617"/>
      <c r="GM89" s="617"/>
      <c r="GN89" s="617"/>
      <c r="GO89" s="617"/>
      <c r="GP89" s="617"/>
      <c r="GQ89" s="617"/>
      <c r="GR89" s="617"/>
      <c r="GS89" s="617"/>
      <c r="GT89" s="617"/>
      <c r="GU89" s="617"/>
      <c r="GV89" s="617"/>
      <c r="GW89" s="617"/>
      <c r="GX89" s="617"/>
      <c r="GY89" s="617"/>
      <c r="GZ89" s="617"/>
      <c r="HA89" s="617"/>
      <c r="HB89" s="617"/>
      <c r="HC89" s="617"/>
      <c r="HD89" s="617"/>
      <c r="HE89" s="617"/>
      <c r="HF89" s="617"/>
      <c r="HG89" s="617"/>
      <c r="HH89" s="617"/>
      <c r="HI89" s="617"/>
      <c r="HJ89" s="617"/>
      <c r="HK89" s="617"/>
      <c r="HL89" s="617"/>
      <c r="HM89" s="617"/>
      <c r="HN89" s="617"/>
      <c r="HO89" s="617"/>
      <c r="HP89" s="617"/>
      <c r="HQ89" s="617"/>
      <c r="HR89" s="617"/>
      <c r="HS89" s="617"/>
      <c r="HT89" s="617"/>
      <c r="HU89" s="617"/>
      <c r="HV89" s="617"/>
      <c r="HW89" s="617"/>
      <c r="HX89" s="617"/>
      <c r="HY89" s="617"/>
      <c r="HZ89" s="617"/>
      <c r="IA89" s="617"/>
      <c r="IB89" s="617"/>
      <c r="IC89" s="617"/>
      <c r="ID89" s="617"/>
      <c r="IE89" s="617"/>
      <c r="IF89" s="617"/>
      <c r="IG89" s="617"/>
      <c r="IH89" s="617"/>
      <c r="II89" s="617"/>
      <c r="IJ89" s="617"/>
      <c r="IK89" s="617"/>
      <c r="IL89" s="617"/>
      <c r="IM89" s="617"/>
      <c r="IN89" s="617"/>
      <c r="IO89" s="617"/>
      <c r="IP89" s="617"/>
      <c r="IQ89" s="617"/>
      <c r="IR89" s="617"/>
      <c r="IS89" s="617"/>
      <c r="IT89" s="617"/>
      <c r="IU89" s="617"/>
      <c r="IV89" s="617"/>
    </row>
    <row r="90" s="640" customFormat="1" ht="21" customHeight="1" spans="1:256">
      <c r="A90" s="422" t="s">
        <v>295</v>
      </c>
      <c r="B90" s="422" t="s">
        <v>117</v>
      </c>
      <c r="C90" s="423" t="s">
        <v>139</v>
      </c>
      <c r="D90" s="432">
        <v>60998.4</v>
      </c>
      <c r="E90" s="432"/>
      <c r="F90" s="432"/>
      <c r="G90" s="432"/>
      <c r="H90" s="432"/>
      <c r="I90" s="432"/>
      <c r="J90" s="432"/>
      <c r="K90" s="432">
        <v>60998.4</v>
      </c>
      <c r="L90" s="448"/>
      <c r="M90" s="448"/>
      <c r="N90" s="432">
        <v>60998.4</v>
      </c>
      <c r="O90" s="448"/>
      <c r="P90" s="448"/>
      <c r="Q90" s="448"/>
      <c r="R90" s="448"/>
      <c r="S90" s="448"/>
      <c r="T90" s="448"/>
      <c r="U90" s="448"/>
      <c r="V90" s="448"/>
      <c r="W90" s="448"/>
      <c r="X90" s="448"/>
      <c r="Y90" s="448"/>
      <c r="Z90" s="781"/>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617"/>
      <c r="BI90" s="617"/>
      <c r="BJ90" s="617"/>
      <c r="BK90" s="617"/>
      <c r="BL90" s="617"/>
      <c r="BM90" s="617"/>
      <c r="BN90" s="617"/>
      <c r="BO90" s="617"/>
      <c r="BP90" s="617"/>
      <c r="BQ90" s="617"/>
      <c r="BR90" s="617"/>
      <c r="BS90" s="617"/>
      <c r="BT90" s="617"/>
      <c r="BU90" s="617"/>
      <c r="BV90" s="617"/>
      <c r="BW90" s="617"/>
      <c r="BX90" s="617"/>
      <c r="BY90" s="617"/>
      <c r="BZ90" s="617"/>
      <c r="CA90" s="617"/>
      <c r="CB90" s="617"/>
      <c r="CC90" s="617"/>
      <c r="CD90" s="617"/>
      <c r="CE90" s="617"/>
      <c r="CF90" s="617"/>
      <c r="CG90" s="617"/>
      <c r="CH90" s="617"/>
      <c r="CI90" s="617"/>
      <c r="CJ90" s="617"/>
      <c r="CK90" s="617"/>
      <c r="CL90" s="617"/>
      <c r="CM90" s="617"/>
      <c r="CN90" s="617"/>
      <c r="CO90" s="617"/>
      <c r="CP90" s="617"/>
      <c r="CQ90" s="617"/>
      <c r="CR90" s="617"/>
      <c r="CS90" s="617"/>
      <c r="CT90" s="617"/>
      <c r="CU90" s="617"/>
      <c r="CV90" s="617"/>
      <c r="CW90" s="617"/>
      <c r="CX90" s="617"/>
      <c r="CY90" s="617"/>
      <c r="CZ90" s="617"/>
      <c r="DA90" s="617"/>
      <c r="DB90" s="617"/>
      <c r="DC90" s="617"/>
      <c r="DD90" s="617"/>
      <c r="DE90" s="617"/>
      <c r="DF90" s="617"/>
      <c r="DG90" s="617"/>
      <c r="DH90" s="617"/>
      <c r="DI90" s="617"/>
      <c r="DJ90" s="617"/>
      <c r="DK90" s="617"/>
      <c r="DL90" s="617"/>
      <c r="DM90" s="617"/>
      <c r="DN90" s="617"/>
      <c r="DO90" s="617"/>
      <c r="DP90" s="617"/>
      <c r="DQ90" s="617"/>
      <c r="DR90" s="617"/>
      <c r="DS90" s="617"/>
      <c r="DT90" s="617"/>
      <c r="DU90" s="617"/>
      <c r="DV90" s="617"/>
      <c r="DW90" s="617"/>
      <c r="DX90" s="617"/>
      <c r="DY90" s="617"/>
      <c r="DZ90" s="617"/>
      <c r="EA90" s="617"/>
      <c r="EB90" s="617"/>
      <c r="EC90" s="617"/>
      <c r="ED90" s="617"/>
      <c r="EE90" s="617"/>
      <c r="EF90" s="617"/>
      <c r="EG90" s="617"/>
      <c r="EH90" s="617"/>
      <c r="EI90" s="617"/>
      <c r="EJ90" s="617"/>
      <c r="EK90" s="617"/>
      <c r="EL90" s="617"/>
      <c r="EM90" s="617"/>
      <c r="EN90" s="617"/>
      <c r="EO90" s="617"/>
      <c r="EP90" s="617"/>
      <c r="EQ90" s="617"/>
      <c r="ER90" s="617"/>
      <c r="ES90" s="617"/>
      <c r="ET90" s="617"/>
      <c r="EU90" s="617"/>
      <c r="EV90" s="617"/>
      <c r="EW90" s="617"/>
      <c r="EX90" s="617"/>
      <c r="EY90" s="617"/>
      <c r="EZ90" s="617"/>
      <c r="FA90" s="617"/>
      <c r="FB90" s="617"/>
      <c r="FC90" s="617"/>
      <c r="FD90" s="617"/>
      <c r="FE90" s="617"/>
      <c r="FF90" s="617"/>
      <c r="FG90" s="617"/>
      <c r="FH90" s="617"/>
      <c r="FI90" s="617"/>
      <c r="FJ90" s="617"/>
      <c r="FK90" s="617"/>
      <c r="FL90" s="617"/>
      <c r="FM90" s="617"/>
      <c r="FN90" s="617"/>
      <c r="FO90" s="617"/>
      <c r="FP90" s="617"/>
      <c r="FQ90" s="617"/>
      <c r="FR90" s="617"/>
      <c r="FS90" s="617"/>
      <c r="FT90" s="617"/>
      <c r="FU90" s="617"/>
      <c r="FV90" s="617"/>
      <c r="FW90" s="617"/>
      <c r="FX90" s="617"/>
      <c r="FY90" s="617"/>
      <c r="FZ90" s="617"/>
      <c r="GA90" s="617"/>
      <c r="GB90" s="617"/>
      <c r="GC90" s="617"/>
      <c r="GD90" s="617"/>
      <c r="GE90" s="617"/>
      <c r="GF90" s="617"/>
      <c r="GG90" s="617"/>
      <c r="GH90" s="617"/>
      <c r="GI90" s="617"/>
      <c r="GJ90" s="617"/>
      <c r="GK90" s="617"/>
      <c r="GL90" s="617"/>
      <c r="GM90" s="617"/>
      <c r="GN90" s="617"/>
      <c r="GO90" s="617"/>
      <c r="GP90" s="617"/>
      <c r="GQ90" s="617"/>
      <c r="GR90" s="617"/>
      <c r="GS90" s="617"/>
      <c r="GT90" s="617"/>
      <c r="GU90" s="617"/>
      <c r="GV90" s="617"/>
      <c r="GW90" s="617"/>
      <c r="GX90" s="617"/>
      <c r="GY90" s="617"/>
      <c r="GZ90" s="617"/>
      <c r="HA90" s="617"/>
      <c r="HB90" s="617"/>
      <c r="HC90" s="617"/>
      <c r="HD90" s="617"/>
      <c r="HE90" s="617"/>
      <c r="HF90" s="617"/>
      <c r="HG90" s="617"/>
      <c r="HH90" s="617"/>
      <c r="HI90" s="617"/>
      <c r="HJ90" s="617"/>
      <c r="HK90" s="617"/>
      <c r="HL90" s="617"/>
      <c r="HM90" s="617"/>
      <c r="HN90" s="617"/>
      <c r="HO90" s="617"/>
      <c r="HP90" s="617"/>
      <c r="HQ90" s="617"/>
      <c r="HR90" s="617"/>
      <c r="HS90" s="617"/>
      <c r="HT90" s="617"/>
      <c r="HU90" s="617"/>
      <c r="HV90" s="617"/>
      <c r="HW90" s="617"/>
      <c r="HX90" s="617"/>
      <c r="HY90" s="617"/>
      <c r="HZ90" s="617"/>
      <c r="IA90" s="617"/>
      <c r="IB90" s="617"/>
      <c r="IC90" s="617"/>
      <c r="ID90" s="617"/>
      <c r="IE90" s="617"/>
      <c r="IF90" s="617"/>
      <c r="IG90" s="617"/>
      <c r="IH90" s="617"/>
      <c r="II90" s="617"/>
      <c r="IJ90" s="617"/>
      <c r="IK90" s="617"/>
      <c r="IL90" s="617"/>
      <c r="IM90" s="617"/>
      <c r="IN90" s="617"/>
      <c r="IO90" s="617"/>
      <c r="IP90" s="617"/>
      <c r="IQ90" s="617"/>
      <c r="IR90" s="617"/>
      <c r="IS90" s="617"/>
      <c r="IT90" s="617"/>
      <c r="IU90" s="617"/>
      <c r="IV90" s="617"/>
    </row>
    <row r="91" s="640" customFormat="1" ht="21" customHeight="1" spans="1:256">
      <c r="A91" s="422" t="s">
        <v>296</v>
      </c>
      <c r="B91" s="422" t="s">
        <v>117</v>
      </c>
      <c r="C91" s="423" t="s">
        <v>141</v>
      </c>
      <c r="D91" s="432">
        <v>60998.4</v>
      </c>
      <c r="E91" s="432"/>
      <c r="F91" s="432"/>
      <c r="G91" s="432"/>
      <c r="H91" s="432"/>
      <c r="I91" s="432"/>
      <c r="J91" s="432"/>
      <c r="K91" s="432">
        <v>60998.4</v>
      </c>
      <c r="L91" s="448"/>
      <c r="M91" s="448"/>
      <c r="N91" s="432">
        <v>60998.4</v>
      </c>
      <c r="O91" s="448"/>
      <c r="P91" s="448"/>
      <c r="Q91" s="448"/>
      <c r="R91" s="448"/>
      <c r="S91" s="448"/>
      <c r="T91" s="448"/>
      <c r="U91" s="448"/>
      <c r="V91" s="448"/>
      <c r="W91" s="448"/>
      <c r="X91" s="448"/>
      <c r="Y91" s="448"/>
      <c r="Z91" s="781"/>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617"/>
      <c r="BC91" s="617"/>
      <c r="BD91" s="617"/>
      <c r="BE91" s="617"/>
      <c r="BF91" s="617"/>
      <c r="BG91" s="617"/>
      <c r="BH91" s="617"/>
      <c r="BI91" s="617"/>
      <c r="BJ91" s="617"/>
      <c r="BK91" s="617"/>
      <c r="BL91" s="617"/>
      <c r="BM91" s="617"/>
      <c r="BN91" s="617"/>
      <c r="BO91" s="617"/>
      <c r="BP91" s="617"/>
      <c r="BQ91" s="617"/>
      <c r="BR91" s="617"/>
      <c r="BS91" s="617"/>
      <c r="BT91" s="617"/>
      <c r="BU91" s="617"/>
      <c r="BV91" s="617"/>
      <c r="BW91" s="617"/>
      <c r="BX91" s="617"/>
      <c r="BY91" s="617"/>
      <c r="BZ91" s="617"/>
      <c r="CA91" s="617"/>
      <c r="CB91" s="617"/>
      <c r="CC91" s="617"/>
      <c r="CD91" s="617"/>
      <c r="CE91" s="617"/>
      <c r="CF91" s="617"/>
      <c r="CG91" s="617"/>
      <c r="CH91" s="617"/>
      <c r="CI91" s="617"/>
      <c r="CJ91" s="617"/>
      <c r="CK91" s="617"/>
      <c r="CL91" s="617"/>
      <c r="CM91" s="617"/>
      <c r="CN91" s="617"/>
      <c r="CO91" s="617"/>
      <c r="CP91" s="617"/>
      <c r="CQ91" s="617"/>
      <c r="CR91" s="617"/>
      <c r="CS91" s="617"/>
      <c r="CT91" s="617"/>
      <c r="CU91" s="617"/>
      <c r="CV91" s="617"/>
      <c r="CW91" s="617"/>
      <c r="CX91" s="617"/>
      <c r="CY91" s="617"/>
      <c r="CZ91" s="617"/>
      <c r="DA91" s="617"/>
      <c r="DB91" s="617"/>
      <c r="DC91" s="617"/>
      <c r="DD91" s="617"/>
      <c r="DE91" s="617"/>
      <c r="DF91" s="617"/>
      <c r="DG91" s="617"/>
      <c r="DH91" s="617"/>
      <c r="DI91" s="617"/>
      <c r="DJ91" s="617"/>
      <c r="DK91" s="617"/>
      <c r="DL91" s="617"/>
      <c r="DM91" s="617"/>
      <c r="DN91" s="617"/>
      <c r="DO91" s="617"/>
      <c r="DP91" s="617"/>
      <c r="DQ91" s="617"/>
      <c r="DR91" s="617"/>
      <c r="DS91" s="617"/>
      <c r="DT91" s="617"/>
      <c r="DU91" s="617"/>
      <c r="DV91" s="617"/>
      <c r="DW91" s="617"/>
      <c r="DX91" s="617"/>
      <c r="DY91" s="617"/>
      <c r="DZ91" s="617"/>
      <c r="EA91" s="617"/>
      <c r="EB91" s="617"/>
      <c r="EC91" s="617"/>
      <c r="ED91" s="617"/>
      <c r="EE91" s="617"/>
      <c r="EF91" s="617"/>
      <c r="EG91" s="617"/>
      <c r="EH91" s="617"/>
      <c r="EI91" s="617"/>
      <c r="EJ91" s="617"/>
      <c r="EK91" s="617"/>
      <c r="EL91" s="617"/>
      <c r="EM91" s="617"/>
      <c r="EN91" s="617"/>
      <c r="EO91" s="617"/>
      <c r="EP91" s="617"/>
      <c r="EQ91" s="617"/>
      <c r="ER91" s="617"/>
      <c r="ES91" s="617"/>
      <c r="ET91" s="617"/>
      <c r="EU91" s="617"/>
      <c r="EV91" s="617"/>
      <c r="EW91" s="617"/>
      <c r="EX91" s="617"/>
      <c r="EY91" s="617"/>
      <c r="EZ91" s="617"/>
      <c r="FA91" s="617"/>
      <c r="FB91" s="617"/>
      <c r="FC91" s="617"/>
      <c r="FD91" s="617"/>
      <c r="FE91" s="617"/>
      <c r="FF91" s="617"/>
      <c r="FG91" s="617"/>
      <c r="FH91" s="617"/>
      <c r="FI91" s="617"/>
      <c r="FJ91" s="617"/>
      <c r="FK91" s="617"/>
      <c r="FL91" s="617"/>
      <c r="FM91" s="617"/>
      <c r="FN91" s="617"/>
      <c r="FO91" s="617"/>
      <c r="FP91" s="617"/>
      <c r="FQ91" s="617"/>
      <c r="FR91" s="617"/>
      <c r="FS91" s="617"/>
      <c r="FT91" s="617"/>
      <c r="FU91" s="617"/>
      <c r="FV91" s="617"/>
      <c r="FW91" s="617"/>
      <c r="FX91" s="617"/>
      <c r="FY91" s="617"/>
      <c r="FZ91" s="617"/>
      <c r="GA91" s="617"/>
      <c r="GB91" s="617"/>
      <c r="GC91" s="617"/>
      <c r="GD91" s="617"/>
      <c r="GE91" s="617"/>
      <c r="GF91" s="617"/>
      <c r="GG91" s="617"/>
      <c r="GH91" s="617"/>
      <c r="GI91" s="617"/>
      <c r="GJ91" s="617"/>
      <c r="GK91" s="617"/>
      <c r="GL91" s="617"/>
      <c r="GM91" s="617"/>
      <c r="GN91" s="617"/>
      <c r="GO91" s="617"/>
      <c r="GP91" s="617"/>
      <c r="GQ91" s="617"/>
      <c r="GR91" s="617"/>
      <c r="GS91" s="617"/>
      <c r="GT91" s="617"/>
      <c r="GU91" s="617"/>
      <c r="GV91" s="617"/>
      <c r="GW91" s="617"/>
      <c r="GX91" s="617"/>
      <c r="GY91" s="617"/>
      <c r="GZ91" s="617"/>
      <c r="HA91" s="617"/>
      <c r="HB91" s="617"/>
      <c r="HC91" s="617"/>
      <c r="HD91" s="617"/>
      <c r="HE91" s="617"/>
      <c r="HF91" s="617"/>
      <c r="HG91" s="617"/>
      <c r="HH91" s="617"/>
      <c r="HI91" s="617"/>
      <c r="HJ91" s="617"/>
      <c r="HK91" s="617"/>
      <c r="HL91" s="617"/>
      <c r="HM91" s="617"/>
      <c r="HN91" s="617"/>
      <c r="HO91" s="617"/>
      <c r="HP91" s="617"/>
      <c r="HQ91" s="617"/>
      <c r="HR91" s="617"/>
      <c r="HS91" s="617"/>
      <c r="HT91" s="617"/>
      <c r="HU91" s="617"/>
      <c r="HV91" s="617"/>
      <c r="HW91" s="617"/>
      <c r="HX91" s="617"/>
      <c r="HY91" s="617"/>
      <c r="HZ91" s="617"/>
      <c r="IA91" s="617"/>
      <c r="IB91" s="617"/>
      <c r="IC91" s="617"/>
      <c r="ID91" s="617"/>
      <c r="IE91" s="617"/>
      <c r="IF91" s="617"/>
      <c r="IG91" s="617"/>
      <c r="IH91" s="617"/>
      <c r="II91" s="617"/>
      <c r="IJ91" s="617"/>
      <c r="IK91" s="617"/>
      <c r="IL91" s="617"/>
      <c r="IM91" s="617"/>
      <c r="IN91" s="617"/>
      <c r="IO91" s="617"/>
      <c r="IP91" s="617"/>
      <c r="IQ91" s="617"/>
      <c r="IR91" s="617"/>
      <c r="IS91" s="617"/>
      <c r="IT91" s="617"/>
      <c r="IU91" s="617"/>
      <c r="IV91" s="617"/>
    </row>
    <row r="92" s="640" customFormat="1" ht="21" customHeight="1" spans="1:256">
      <c r="A92" s="422" t="s">
        <v>297</v>
      </c>
      <c r="B92" s="422" t="s">
        <v>117</v>
      </c>
      <c r="C92" s="423" t="s">
        <v>143</v>
      </c>
      <c r="D92" s="432">
        <v>60998.4</v>
      </c>
      <c r="E92" s="432"/>
      <c r="F92" s="432"/>
      <c r="G92" s="448"/>
      <c r="H92" s="448"/>
      <c r="I92" s="448"/>
      <c r="J92" s="448"/>
      <c r="K92" s="432">
        <v>60998.4</v>
      </c>
      <c r="L92" s="448"/>
      <c r="M92" s="448"/>
      <c r="N92" s="432">
        <v>60998.4</v>
      </c>
      <c r="O92" s="448"/>
      <c r="P92" s="448"/>
      <c r="Q92" s="448"/>
      <c r="R92" s="448"/>
      <c r="S92" s="448"/>
      <c r="T92" s="448"/>
      <c r="U92" s="448"/>
      <c r="V92" s="448"/>
      <c r="W92" s="448"/>
      <c r="X92" s="448"/>
      <c r="Y92" s="448"/>
      <c r="Z92" s="781"/>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7"/>
      <c r="BH92" s="617"/>
      <c r="BI92" s="617"/>
      <c r="BJ92" s="617"/>
      <c r="BK92" s="617"/>
      <c r="BL92" s="617"/>
      <c r="BM92" s="617"/>
      <c r="BN92" s="617"/>
      <c r="BO92" s="617"/>
      <c r="BP92" s="617"/>
      <c r="BQ92" s="617"/>
      <c r="BR92" s="617"/>
      <c r="BS92" s="617"/>
      <c r="BT92" s="617"/>
      <c r="BU92" s="617"/>
      <c r="BV92" s="617"/>
      <c r="BW92" s="617"/>
      <c r="BX92" s="617"/>
      <c r="BY92" s="617"/>
      <c r="BZ92" s="617"/>
      <c r="CA92" s="617"/>
      <c r="CB92" s="617"/>
      <c r="CC92" s="617"/>
      <c r="CD92" s="617"/>
      <c r="CE92" s="617"/>
      <c r="CF92" s="617"/>
      <c r="CG92" s="617"/>
      <c r="CH92" s="617"/>
      <c r="CI92" s="617"/>
      <c r="CJ92" s="617"/>
      <c r="CK92" s="617"/>
      <c r="CL92" s="617"/>
      <c r="CM92" s="617"/>
      <c r="CN92" s="617"/>
      <c r="CO92" s="617"/>
      <c r="CP92" s="617"/>
      <c r="CQ92" s="617"/>
      <c r="CR92" s="617"/>
      <c r="CS92" s="617"/>
      <c r="CT92" s="617"/>
      <c r="CU92" s="617"/>
      <c r="CV92" s="617"/>
      <c r="CW92" s="617"/>
      <c r="CX92" s="617"/>
      <c r="CY92" s="617"/>
      <c r="CZ92" s="617"/>
      <c r="DA92" s="617"/>
      <c r="DB92" s="617"/>
      <c r="DC92" s="617"/>
      <c r="DD92" s="617"/>
      <c r="DE92" s="617"/>
      <c r="DF92" s="617"/>
      <c r="DG92" s="617"/>
      <c r="DH92" s="617"/>
      <c r="DI92" s="617"/>
      <c r="DJ92" s="617"/>
      <c r="DK92" s="617"/>
      <c r="DL92" s="617"/>
      <c r="DM92" s="617"/>
      <c r="DN92" s="617"/>
      <c r="DO92" s="617"/>
      <c r="DP92" s="617"/>
      <c r="DQ92" s="617"/>
      <c r="DR92" s="617"/>
      <c r="DS92" s="617"/>
      <c r="DT92" s="617"/>
      <c r="DU92" s="617"/>
      <c r="DV92" s="617"/>
      <c r="DW92" s="617"/>
      <c r="DX92" s="617"/>
      <c r="DY92" s="617"/>
      <c r="DZ92" s="617"/>
      <c r="EA92" s="617"/>
      <c r="EB92" s="617"/>
      <c r="EC92" s="617"/>
      <c r="ED92" s="617"/>
      <c r="EE92" s="617"/>
      <c r="EF92" s="617"/>
      <c r="EG92" s="617"/>
      <c r="EH92" s="617"/>
      <c r="EI92" s="617"/>
      <c r="EJ92" s="617"/>
      <c r="EK92" s="617"/>
      <c r="EL92" s="617"/>
      <c r="EM92" s="617"/>
      <c r="EN92" s="617"/>
      <c r="EO92" s="617"/>
      <c r="EP92" s="617"/>
      <c r="EQ92" s="617"/>
      <c r="ER92" s="617"/>
      <c r="ES92" s="617"/>
      <c r="ET92" s="617"/>
      <c r="EU92" s="617"/>
      <c r="EV92" s="617"/>
      <c r="EW92" s="617"/>
      <c r="EX92" s="617"/>
      <c r="EY92" s="617"/>
      <c r="EZ92" s="617"/>
      <c r="FA92" s="617"/>
      <c r="FB92" s="617"/>
      <c r="FC92" s="617"/>
      <c r="FD92" s="617"/>
      <c r="FE92" s="617"/>
      <c r="FF92" s="617"/>
      <c r="FG92" s="617"/>
      <c r="FH92" s="617"/>
      <c r="FI92" s="617"/>
      <c r="FJ92" s="617"/>
      <c r="FK92" s="617"/>
      <c r="FL92" s="617"/>
      <c r="FM92" s="617"/>
      <c r="FN92" s="617"/>
      <c r="FO92" s="617"/>
      <c r="FP92" s="617"/>
      <c r="FQ92" s="617"/>
      <c r="FR92" s="617"/>
      <c r="FS92" s="617"/>
      <c r="FT92" s="617"/>
      <c r="FU92" s="617"/>
      <c r="FV92" s="617"/>
      <c r="FW92" s="617"/>
      <c r="FX92" s="617"/>
      <c r="FY92" s="617"/>
      <c r="FZ92" s="617"/>
      <c r="GA92" s="617"/>
      <c r="GB92" s="617"/>
      <c r="GC92" s="617"/>
      <c r="GD92" s="617"/>
      <c r="GE92" s="617"/>
      <c r="GF92" s="617"/>
      <c r="GG92" s="617"/>
      <c r="GH92" s="617"/>
      <c r="GI92" s="617"/>
      <c r="GJ92" s="617"/>
      <c r="GK92" s="617"/>
      <c r="GL92" s="617"/>
      <c r="GM92" s="617"/>
      <c r="GN92" s="617"/>
      <c r="GO92" s="617"/>
      <c r="GP92" s="617"/>
      <c r="GQ92" s="617"/>
      <c r="GR92" s="617"/>
      <c r="GS92" s="617"/>
      <c r="GT92" s="617"/>
      <c r="GU92" s="617"/>
      <c r="GV92" s="617"/>
      <c r="GW92" s="617"/>
      <c r="GX92" s="617"/>
      <c r="GY92" s="617"/>
      <c r="GZ92" s="617"/>
      <c r="HA92" s="617"/>
      <c r="HB92" s="617"/>
      <c r="HC92" s="617"/>
      <c r="HD92" s="617"/>
      <c r="HE92" s="617"/>
      <c r="HF92" s="617"/>
      <c r="HG92" s="617"/>
      <c r="HH92" s="617"/>
      <c r="HI92" s="617"/>
      <c r="HJ92" s="617"/>
      <c r="HK92" s="617"/>
      <c r="HL92" s="617"/>
      <c r="HM92" s="617"/>
      <c r="HN92" s="617"/>
      <c r="HO92" s="617"/>
      <c r="HP92" s="617"/>
      <c r="HQ92" s="617"/>
      <c r="HR92" s="617"/>
      <c r="HS92" s="617"/>
      <c r="HT92" s="617"/>
      <c r="HU92" s="617"/>
      <c r="HV92" s="617"/>
      <c r="HW92" s="617"/>
      <c r="HX92" s="617"/>
      <c r="HY92" s="617"/>
      <c r="HZ92" s="617"/>
      <c r="IA92" s="617"/>
      <c r="IB92" s="617"/>
      <c r="IC92" s="617"/>
      <c r="ID92" s="617"/>
      <c r="IE92" s="617"/>
      <c r="IF92" s="617"/>
      <c r="IG92" s="617"/>
      <c r="IH92" s="617"/>
      <c r="II92" s="617"/>
      <c r="IJ92" s="617"/>
      <c r="IK92" s="617"/>
      <c r="IL92" s="617"/>
      <c r="IM92" s="617"/>
      <c r="IN92" s="617"/>
      <c r="IO92" s="617"/>
      <c r="IP92" s="617"/>
      <c r="IQ92" s="617"/>
      <c r="IR92" s="617"/>
      <c r="IS92" s="617"/>
      <c r="IT92" s="617"/>
      <c r="IU92" s="617"/>
      <c r="IV92" s="617"/>
    </row>
    <row r="93" s="640" customFormat="1" ht="21" customHeight="1" spans="1:256">
      <c r="A93" s="422" t="s">
        <v>298</v>
      </c>
      <c r="B93" s="422" t="s">
        <v>117</v>
      </c>
      <c r="C93" s="423" t="s">
        <v>145</v>
      </c>
      <c r="D93" s="432">
        <v>900625.6</v>
      </c>
      <c r="E93" s="432">
        <v>856157</v>
      </c>
      <c r="F93" s="432">
        <v>514140</v>
      </c>
      <c r="G93" s="432">
        <v>299172</v>
      </c>
      <c r="H93" s="432"/>
      <c r="I93" s="432">
        <v>42845</v>
      </c>
      <c r="J93" s="432"/>
      <c r="K93" s="432">
        <v>21923</v>
      </c>
      <c r="L93" s="448"/>
      <c r="M93" s="448"/>
      <c r="N93" s="448"/>
      <c r="O93" s="448"/>
      <c r="P93" s="448"/>
      <c r="Q93" s="432">
        <v>5693</v>
      </c>
      <c r="R93" s="432">
        <v>16230</v>
      </c>
      <c r="S93" s="448"/>
      <c r="T93" s="432">
        <v>22546.6</v>
      </c>
      <c r="U93" s="432">
        <v>1980</v>
      </c>
      <c r="V93" s="459"/>
      <c r="W93" s="459">
        <v>7712</v>
      </c>
      <c r="X93" s="459">
        <v>12854.6</v>
      </c>
      <c r="Y93" s="448"/>
      <c r="Z93" s="781"/>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7"/>
      <c r="AZ93" s="617"/>
      <c r="BA93" s="617"/>
      <c r="BB93" s="617"/>
      <c r="BC93" s="617"/>
      <c r="BD93" s="617"/>
      <c r="BE93" s="617"/>
      <c r="BF93" s="617"/>
      <c r="BG93" s="617"/>
      <c r="BH93" s="617"/>
      <c r="BI93" s="617"/>
      <c r="BJ93" s="617"/>
      <c r="BK93" s="617"/>
      <c r="BL93" s="617"/>
      <c r="BM93" s="617"/>
      <c r="BN93" s="617"/>
      <c r="BO93" s="617"/>
      <c r="BP93" s="617"/>
      <c r="BQ93" s="617"/>
      <c r="BR93" s="617"/>
      <c r="BS93" s="617"/>
      <c r="BT93" s="617"/>
      <c r="BU93" s="617"/>
      <c r="BV93" s="617"/>
      <c r="BW93" s="617"/>
      <c r="BX93" s="617"/>
      <c r="BY93" s="617"/>
      <c r="BZ93" s="617"/>
      <c r="CA93" s="617"/>
      <c r="CB93" s="617"/>
      <c r="CC93" s="617"/>
      <c r="CD93" s="617"/>
      <c r="CE93" s="617"/>
      <c r="CF93" s="617"/>
      <c r="CG93" s="617"/>
      <c r="CH93" s="617"/>
      <c r="CI93" s="617"/>
      <c r="CJ93" s="617"/>
      <c r="CK93" s="617"/>
      <c r="CL93" s="617"/>
      <c r="CM93" s="617"/>
      <c r="CN93" s="617"/>
      <c r="CO93" s="617"/>
      <c r="CP93" s="617"/>
      <c r="CQ93" s="617"/>
      <c r="CR93" s="617"/>
      <c r="CS93" s="617"/>
      <c r="CT93" s="617"/>
      <c r="CU93" s="617"/>
      <c r="CV93" s="617"/>
      <c r="CW93" s="617"/>
      <c r="CX93" s="617"/>
      <c r="CY93" s="617"/>
      <c r="CZ93" s="617"/>
      <c r="DA93" s="617"/>
      <c r="DB93" s="617"/>
      <c r="DC93" s="617"/>
      <c r="DD93" s="617"/>
      <c r="DE93" s="617"/>
      <c r="DF93" s="617"/>
      <c r="DG93" s="617"/>
      <c r="DH93" s="617"/>
      <c r="DI93" s="617"/>
      <c r="DJ93" s="617"/>
      <c r="DK93" s="617"/>
      <c r="DL93" s="617"/>
      <c r="DM93" s="617"/>
      <c r="DN93" s="617"/>
      <c r="DO93" s="617"/>
      <c r="DP93" s="617"/>
      <c r="DQ93" s="617"/>
      <c r="DR93" s="617"/>
      <c r="DS93" s="617"/>
      <c r="DT93" s="617"/>
      <c r="DU93" s="617"/>
      <c r="DV93" s="617"/>
      <c r="DW93" s="617"/>
      <c r="DX93" s="617"/>
      <c r="DY93" s="617"/>
      <c r="DZ93" s="617"/>
      <c r="EA93" s="617"/>
      <c r="EB93" s="617"/>
      <c r="EC93" s="617"/>
      <c r="ED93" s="617"/>
      <c r="EE93" s="617"/>
      <c r="EF93" s="617"/>
      <c r="EG93" s="617"/>
      <c r="EH93" s="617"/>
      <c r="EI93" s="617"/>
      <c r="EJ93" s="617"/>
      <c r="EK93" s="617"/>
      <c r="EL93" s="617"/>
      <c r="EM93" s="617"/>
      <c r="EN93" s="617"/>
      <c r="EO93" s="617"/>
      <c r="EP93" s="617"/>
      <c r="EQ93" s="617"/>
      <c r="ER93" s="617"/>
      <c r="ES93" s="617"/>
      <c r="ET93" s="617"/>
      <c r="EU93" s="617"/>
      <c r="EV93" s="617"/>
      <c r="EW93" s="617"/>
      <c r="EX93" s="617"/>
      <c r="EY93" s="617"/>
      <c r="EZ93" s="617"/>
      <c r="FA93" s="617"/>
      <c r="FB93" s="617"/>
      <c r="FC93" s="617"/>
      <c r="FD93" s="617"/>
      <c r="FE93" s="617"/>
      <c r="FF93" s="617"/>
      <c r="FG93" s="617"/>
      <c r="FH93" s="617"/>
      <c r="FI93" s="617"/>
      <c r="FJ93" s="617"/>
      <c r="FK93" s="617"/>
      <c r="FL93" s="617"/>
      <c r="FM93" s="617"/>
      <c r="FN93" s="617"/>
      <c r="FO93" s="617"/>
      <c r="FP93" s="617"/>
      <c r="FQ93" s="617"/>
      <c r="FR93" s="617"/>
      <c r="FS93" s="617"/>
      <c r="FT93" s="617"/>
      <c r="FU93" s="617"/>
      <c r="FV93" s="617"/>
      <c r="FW93" s="617"/>
      <c r="FX93" s="617"/>
      <c r="FY93" s="617"/>
      <c r="FZ93" s="617"/>
      <c r="GA93" s="617"/>
      <c r="GB93" s="617"/>
      <c r="GC93" s="617"/>
      <c r="GD93" s="617"/>
      <c r="GE93" s="617"/>
      <c r="GF93" s="617"/>
      <c r="GG93" s="617"/>
      <c r="GH93" s="617"/>
      <c r="GI93" s="617"/>
      <c r="GJ93" s="617"/>
      <c r="GK93" s="617"/>
      <c r="GL93" s="617"/>
      <c r="GM93" s="617"/>
      <c r="GN93" s="617"/>
      <c r="GO93" s="617"/>
      <c r="GP93" s="617"/>
      <c r="GQ93" s="617"/>
      <c r="GR93" s="617"/>
      <c r="GS93" s="617"/>
      <c r="GT93" s="617"/>
      <c r="GU93" s="617"/>
      <c r="GV93" s="617"/>
      <c r="GW93" s="617"/>
      <c r="GX93" s="617"/>
      <c r="GY93" s="617"/>
      <c r="GZ93" s="617"/>
      <c r="HA93" s="617"/>
      <c r="HB93" s="617"/>
      <c r="HC93" s="617"/>
      <c r="HD93" s="617"/>
      <c r="HE93" s="617"/>
      <c r="HF93" s="617"/>
      <c r="HG93" s="617"/>
      <c r="HH93" s="617"/>
      <c r="HI93" s="617"/>
      <c r="HJ93" s="617"/>
      <c r="HK93" s="617"/>
      <c r="HL93" s="617"/>
      <c r="HM93" s="617"/>
      <c r="HN93" s="617"/>
      <c r="HO93" s="617"/>
      <c r="HP93" s="617"/>
      <c r="HQ93" s="617"/>
      <c r="HR93" s="617"/>
      <c r="HS93" s="617"/>
      <c r="HT93" s="617"/>
      <c r="HU93" s="617"/>
      <c r="HV93" s="617"/>
      <c r="HW93" s="617"/>
      <c r="HX93" s="617"/>
      <c r="HY93" s="617"/>
      <c r="HZ93" s="617"/>
      <c r="IA93" s="617"/>
      <c r="IB93" s="617"/>
      <c r="IC93" s="617"/>
      <c r="ID93" s="617"/>
      <c r="IE93" s="617"/>
      <c r="IF93" s="617"/>
      <c r="IG93" s="617"/>
      <c r="IH93" s="617"/>
      <c r="II93" s="617"/>
      <c r="IJ93" s="617"/>
      <c r="IK93" s="617"/>
      <c r="IL93" s="617"/>
      <c r="IM93" s="617"/>
      <c r="IN93" s="617"/>
      <c r="IO93" s="617"/>
      <c r="IP93" s="617"/>
      <c r="IQ93" s="617"/>
      <c r="IR93" s="617"/>
      <c r="IS93" s="617"/>
      <c r="IT93" s="617"/>
      <c r="IU93" s="617"/>
      <c r="IV93" s="617"/>
    </row>
    <row r="94" s="640" customFormat="1" ht="21" customHeight="1" spans="1:256">
      <c r="A94" s="422" t="s">
        <v>307</v>
      </c>
      <c r="B94" s="422" t="s">
        <v>117</v>
      </c>
      <c r="C94" s="423" t="s">
        <v>147</v>
      </c>
      <c r="D94" s="432">
        <v>900625.6</v>
      </c>
      <c r="E94" s="432">
        <v>856157</v>
      </c>
      <c r="F94" s="432">
        <v>514140</v>
      </c>
      <c r="G94" s="432">
        <v>299172</v>
      </c>
      <c r="H94" s="432"/>
      <c r="I94" s="432">
        <v>42845</v>
      </c>
      <c r="J94" s="432"/>
      <c r="K94" s="432">
        <v>21923</v>
      </c>
      <c r="L94" s="448"/>
      <c r="M94" s="448"/>
      <c r="N94" s="448"/>
      <c r="O94" s="448"/>
      <c r="P94" s="448"/>
      <c r="Q94" s="432">
        <v>5693</v>
      </c>
      <c r="R94" s="432">
        <v>16230</v>
      </c>
      <c r="S94" s="448"/>
      <c r="T94" s="432">
        <v>22546.6</v>
      </c>
      <c r="U94" s="432">
        <v>1980</v>
      </c>
      <c r="V94" s="459"/>
      <c r="W94" s="459">
        <v>7712</v>
      </c>
      <c r="X94" s="459">
        <v>12854.6</v>
      </c>
      <c r="Y94" s="448"/>
      <c r="Z94" s="781"/>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7"/>
      <c r="BE94" s="617"/>
      <c r="BF94" s="617"/>
      <c r="BG94" s="617"/>
      <c r="BH94" s="617"/>
      <c r="BI94" s="617"/>
      <c r="BJ94" s="617"/>
      <c r="BK94" s="617"/>
      <c r="BL94" s="617"/>
      <c r="BM94" s="617"/>
      <c r="BN94" s="617"/>
      <c r="BO94" s="617"/>
      <c r="BP94" s="617"/>
      <c r="BQ94" s="617"/>
      <c r="BR94" s="617"/>
      <c r="BS94" s="617"/>
      <c r="BT94" s="617"/>
      <c r="BU94" s="617"/>
      <c r="BV94" s="617"/>
      <c r="BW94" s="617"/>
      <c r="BX94" s="617"/>
      <c r="BY94" s="617"/>
      <c r="BZ94" s="617"/>
      <c r="CA94" s="617"/>
      <c r="CB94" s="617"/>
      <c r="CC94" s="617"/>
      <c r="CD94" s="617"/>
      <c r="CE94" s="617"/>
      <c r="CF94" s="617"/>
      <c r="CG94" s="617"/>
      <c r="CH94" s="617"/>
      <c r="CI94" s="617"/>
      <c r="CJ94" s="617"/>
      <c r="CK94" s="617"/>
      <c r="CL94" s="617"/>
      <c r="CM94" s="617"/>
      <c r="CN94" s="617"/>
      <c r="CO94" s="617"/>
      <c r="CP94" s="617"/>
      <c r="CQ94" s="617"/>
      <c r="CR94" s="617"/>
      <c r="CS94" s="617"/>
      <c r="CT94" s="617"/>
      <c r="CU94" s="617"/>
      <c r="CV94" s="617"/>
      <c r="CW94" s="617"/>
      <c r="CX94" s="617"/>
      <c r="CY94" s="617"/>
      <c r="CZ94" s="617"/>
      <c r="DA94" s="617"/>
      <c r="DB94" s="617"/>
      <c r="DC94" s="617"/>
      <c r="DD94" s="617"/>
      <c r="DE94" s="617"/>
      <c r="DF94" s="617"/>
      <c r="DG94" s="617"/>
      <c r="DH94" s="617"/>
      <c r="DI94" s="617"/>
      <c r="DJ94" s="617"/>
      <c r="DK94" s="617"/>
      <c r="DL94" s="617"/>
      <c r="DM94" s="617"/>
      <c r="DN94" s="617"/>
      <c r="DO94" s="617"/>
      <c r="DP94" s="617"/>
      <c r="DQ94" s="617"/>
      <c r="DR94" s="617"/>
      <c r="DS94" s="617"/>
      <c r="DT94" s="617"/>
      <c r="DU94" s="617"/>
      <c r="DV94" s="617"/>
      <c r="DW94" s="617"/>
      <c r="DX94" s="617"/>
      <c r="DY94" s="617"/>
      <c r="DZ94" s="617"/>
      <c r="EA94" s="617"/>
      <c r="EB94" s="617"/>
      <c r="EC94" s="617"/>
      <c r="ED94" s="617"/>
      <c r="EE94" s="617"/>
      <c r="EF94" s="617"/>
      <c r="EG94" s="617"/>
      <c r="EH94" s="617"/>
      <c r="EI94" s="617"/>
      <c r="EJ94" s="617"/>
      <c r="EK94" s="617"/>
      <c r="EL94" s="617"/>
      <c r="EM94" s="617"/>
      <c r="EN94" s="617"/>
      <c r="EO94" s="617"/>
      <c r="EP94" s="617"/>
      <c r="EQ94" s="617"/>
      <c r="ER94" s="617"/>
      <c r="ES94" s="617"/>
      <c r="ET94" s="617"/>
      <c r="EU94" s="617"/>
      <c r="EV94" s="617"/>
      <c r="EW94" s="617"/>
      <c r="EX94" s="617"/>
      <c r="EY94" s="617"/>
      <c r="EZ94" s="617"/>
      <c r="FA94" s="617"/>
      <c r="FB94" s="617"/>
      <c r="FC94" s="617"/>
      <c r="FD94" s="617"/>
      <c r="FE94" s="617"/>
      <c r="FF94" s="617"/>
      <c r="FG94" s="617"/>
      <c r="FH94" s="617"/>
      <c r="FI94" s="617"/>
      <c r="FJ94" s="617"/>
      <c r="FK94" s="617"/>
      <c r="FL94" s="617"/>
      <c r="FM94" s="617"/>
      <c r="FN94" s="617"/>
      <c r="FO94" s="617"/>
      <c r="FP94" s="617"/>
      <c r="FQ94" s="617"/>
      <c r="FR94" s="617"/>
      <c r="FS94" s="617"/>
      <c r="FT94" s="617"/>
      <c r="FU94" s="617"/>
      <c r="FV94" s="617"/>
      <c r="FW94" s="617"/>
      <c r="FX94" s="617"/>
      <c r="FY94" s="617"/>
      <c r="FZ94" s="617"/>
      <c r="GA94" s="617"/>
      <c r="GB94" s="617"/>
      <c r="GC94" s="617"/>
      <c r="GD94" s="617"/>
      <c r="GE94" s="617"/>
      <c r="GF94" s="617"/>
      <c r="GG94" s="617"/>
      <c r="GH94" s="617"/>
      <c r="GI94" s="617"/>
      <c r="GJ94" s="617"/>
      <c r="GK94" s="617"/>
      <c r="GL94" s="617"/>
      <c r="GM94" s="617"/>
      <c r="GN94" s="617"/>
      <c r="GO94" s="617"/>
      <c r="GP94" s="617"/>
      <c r="GQ94" s="617"/>
      <c r="GR94" s="617"/>
      <c r="GS94" s="617"/>
      <c r="GT94" s="617"/>
      <c r="GU94" s="617"/>
      <c r="GV94" s="617"/>
      <c r="GW94" s="617"/>
      <c r="GX94" s="617"/>
      <c r="GY94" s="617"/>
      <c r="GZ94" s="617"/>
      <c r="HA94" s="617"/>
      <c r="HB94" s="617"/>
      <c r="HC94" s="617"/>
      <c r="HD94" s="617"/>
      <c r="HE94" s="617"/>
      <c r="HF94" s="617"/>
      <c r="HG94" s="617"/>
      <c r="HH94" s="617"/>
      <c r="HI94" s="617"/>
      <c r="HJ94" s="617"/>
      <c r="HK94" s="617"/>
      <c r="HL94" s="617"/>
      <c r="HM94" s="617"/>
      <c r="HN94" s="617"/>
      <c r="HO94" s="617"/>
      <c r="HP94" s="617"/>
      <c r="HQ94" s="617"/>
      <c r="HR94" s="617"/>
      <c r="HS94" s="617"/>
      <c r="HT94" s="617"/>
      <c r="HU94" s="617"/>
      <c r="HV94" s="617"/>
      <c r="HW94" s="617"/>
      <c r="HX94" s="617"/>
      <c r="HY94" s="617"/>
      <c r="HZ94" s="617"/>
      <c r="IA94" s="617"/>
      <c r="IB94" s="617"/>
      <c r="IC94" s="617"/>
      <c r="ID94" s="617"/>
      <c r="IE94" s="617"/>
      <c r="IF94" s="617"/>
      <c r="IG94" s="617"/>
      <c r="IH94" s="617"/>
      <c r="II94" s="617"/>
      <c r="IJ94" s="617"/>
      <c r="IK94" s="617"/>
      <c r="IL94" s="617"/>
      <c r="IM94" s="617"/>
      <c r="IN94" s="617"/>
      <c r="IO94" s="617"/>
      <c r="IP94" s="617"/>
      <c r="IQ94" s="617"/>
      <c r="IR94" s="617"/>
      <c r="IS94" s="617"/>
      <c r="IT94" s="617"/>
      <c r="IU94" s="617"/>
      <c r="IV94" s="617"/>
    </row>
    <row r="95" s="640" customFormat="1" ht="21" customHeight="1" spans="1:256">
      <c r="A95" s="422" t="s">
        <v>148</v>
      </c>
      <c r="B95" s="422" t="s">
        <v>117</v>
      </c>
      <c r="C95" s="423" t="s">
        <v>149</v>
      </c>
      <c r="D95" s="432">
        <v>900625.6</v>
      </c>
      <c r="E95" s="432">
        <v>856157</v>
      </c>
      <c r="F95" s="432">
        <v>514140</v>
      </c>
      <c r="G95" s="432">
        <v>299172</v>
      </c>
      <c r="H95" s="432"/>
      <c r="I95" s="432">
        <v>42845</v>
      </c>
      <c r="J95" s="432"/>
      <c r="K95" s="432">
        <v>21923</v>
      </c>
      <c r="L95" s="448"/>
      <c r="M95" s="448"/>
      <c r="N95" s="448"/>
      <c r="O95" s="448"/>
      <c r="P95" s="448"/>
      <c r="Q95" s="432">
        <v>5693</v>
      </c>
      <c r="R95" s="432">
        <v>16230</v>
      </c>
      <c r="S95" s="448"/>
      <c r="T95" s="432">
        <v>22546.6</v>
      </c>
      <c r="U95" s="432">
        <v>1980</v>
      </c>
      <c r="V95" s="459"/>
      <c r="W95" s="459">
        <v>7712</v>
      </c>
      <c r="X95" s="459">
        <v>12854.6</v>
      </c>
      <c r="Y95" s="448"/>
      <c r="Z95" s="781"/>
      <c r="AA95" s="617"/>
      <c r="AB95" s="617"/>
      <c r="AC95" s="617"/>
      <c r="AD95" s="617"/>
      <c r="AE95" s="617"/>
      <c r="AF95" s="617"/>
      <c r="AG95" s="617"/>
      <c r="AH95" s="617"/>
      <c r="AI95" s="617"/>
      <c r="AJ95" s="617"/>
      <c r="AK95" s="617"/>
      <c r="AL95" s="617"/>
      <c r="AM95" s="617"/>
      <c r="AN95" s="617"/>
      <c r="AO95" s="617"/>
      <c r="AP95" s="617"/>
      <c r="AQ95" s="617"/>
      <c r="AR95" s="617"/>
      <c r="AS95" s="617"/>
      <c r="AT95" s="617"/>
      <c r="AU95" s="617"/>
      <c r="AV95" s="617"/>
      <c r="AW95" s="617"/>
      <c r="AX95" s="617"/>
      <c r="AY95" s="617"/>
      <c r="AZ95" s="617"/>
      <c r="BA95" s="617"/>
      <c r="BB95" s="617"/>
      <c r="BC95" s="617"/>
      <c r="BD95" s="617"/>
      <c r="BE95" s="617"/>
      <c r="BF95" s="617"/>
      <c r="BG95" s="617"/>
      <c r="BH95" s="617"/>
      <c r="BI95" s="617"/>
      <c r="BJ95" s="617"/>
      <c r="BK95" s="617"/>
      <c r="BL95" s="617"/>
      <c r="BM95" s="617"/>
      <c r="BN95" s="617"/>
      <c r="BO95" s="617"/>
      <c r="BP95" s="617"/>
      <c r="BQ95" s="617"/>
      <c r="BR95" s="617"/>
      <c r="BS95" s="617"/>
      <c r="BT95" s="617"/>
      <c r="BU95" s="617"/>
      <c r="BV95" s="617"/>
      <c r="BW95" s="617"/>
      <c r="BX95" s="617"/>
      <c r="BY95" s="617"/>
      <c r="BZ95" s="617"/>
      <c r="CA95" s="617"/>
      <c r="CB95" s="617"/>
      <c r="CC95" s="617"/>
      <c r="CD95" s="617"/>
      <c r="CE95" s="617"/>
      <c r="CF95" s="617"/>
      <c r="CG95" s="617"/>
      <c r="CH95" s="617"/>
      <c r="CI95" s="617"/>
      <c r="CJ95" s="617"/>
      <c r="CK95" s="617"/>
      <c r="CL95" s="617"/>
      <c r="CM95" s="617"/>
      <c r="CN95" s="617"/>
      <c r="CO95" s="617"/>
      <c r="CP95" s="617"/>
      <c r="CQ95" s="617"/>
      <c r="CR95" s="617"/>
      <c r="CS95" s="617"/>
      <c r="CT95" s="617"/>
      <c r="CU95" s="617"/>
      <c r="CV95" s="617"/>
      <c r="CW95" s="617"/>
      <c r="CX95" s="617"/>
      <c r="CY95" s="617"/>
      <c r="CZ95" s="617"/>
      <c r="DA95" s="617"/>
      <c r="DB95" s="617"/>
      <c r="DC95" s="617"/>
      <c r="DD95" s="617"/>
      <c r="DE95" s="617"/>
      <c r="DF95" s="617"/>
      <c r="DG95" s="617"/>
      <c r="DH95" s="617"/>
      <c r="DI95" s="617"/>
      <c r="DJ95" s="617"/>
      <c r="DK95" s="617"/>
      <c r="DL95" s="617"/>
      <c r="DM95" s="617"/>
      <c r="DN95" s="617"/>
      <c r="DO95" s="617"/>
      <c r="DP95" s="617"/>
      <c r="DQ95" s="617"/>
      <c r="DR95" s="617"/>
      <c r="DS95" s="617"/>
      <c r="DT95" s="617"/>
      <c r="DU95" s="617"/>
      <c r="DV95" s="617"/>
      <c r="DW95" s="617"/>
      <c r="DX95" s="617"/>
      <c r="DY95" s="617"/>
      <c r="DZ95" s="617"/>
      <c r="EA95" s="617"/>
      <c r="EB95" s="617"/>
      <c r="EC95" s="617"/>
      <c r="ED95" s="617"/>
      <c r="EE95" s="617"/>
      <c r="EF95" s="617"/>
      <c r="EG95" s="617"/>
      <c r="EH95" s="617"/>
      <c r="EI95" s="617"/>
      <c r="EJ95" s="617"/>
      <c r="EK95" s="617"/>
      <c r="EL95" s="617"/>
      <c r="EM95" s="617"/>
      <c r="EN95" s="617"/>
      <c r="EO95" s="617"/>
      <c r="EP95" s="617"/>
      <c r="EQ95" s="617"/>
      <c r="ER95" s="617"/>
      <c r="ES95" s="617"/>
      <c r="ET95" s="617"/>
      <c r="EU95" s="617"/>
      <c r="EV95" s="617"/>
      <c r="EW95" s="617"/>
      <c r="EX95" s="617"/>
      <c r="EY95" s="617"/>
      <c r="EZ95" s="617"/>
      <c r="FA95" s="617"/>
      <c r="FB95" s="617"/>
      <c r="FC95" s="617"/>
      <c r="FD95" s="617"/>
      <c r="FE95" s="617"/>
      <c r="FF95" s="617"/>
      <c r="FG95" s="617"/>
      <c r="FH95" s="617"/>
      <c r="FI95" s="617"/>
      <c r="FJ95" s="617"/>
      <c r="FK95" s="617"/>
      <c r="FL95" s="617"/>
      <c r="FM95" s="617"/>
      <c r="FN95" s="617"/>
      <c r="FO95" s="617"/>
      <c r="FP95" s="617"/>
      <c r="FQ95" s="617"/>
      <c r="FR95" s="617"/>
      <c r="FS95" s="617"/>
      <c r="FT95" s="617"/>
      <c r="FU95" s="617"/>
      <c r="FV95" s="617"/>
      <c r="FW95" s="617"/>
      <c r="FX95" s="617"/>
      <c r="FY95" s="617"/>
      <c r="FZ95" s="617"/>
      <c r="GA95" s="617"/>
      <c r="GB95" s="617"/>
      <c r="GC95" s="617"/>
      <c r="GD95" s="617"/>
      <c r="GE95" s="617"/>
      <c r="GF95" s="617"/>
      <c r="GG95" s="617"/>
      <c r="GH95" s="617"/>
      <c r="GI95" s="617"/>
      <c r="GJ95" s="617"/>
      <c r="GK95" s="617"/>
      <c r="GL95" s="617"/>
      <c r="GM95" s="617"/>
      <c r="GN95" s="617"/>
      <c r="GO95" s="617"/>
      <c r="GP95" s="617"/>
      <c r="GQ95" s="617"/>
      <c r="GR95" s="617"/>
      <c r="GS95" s="617"/>
      <c r="GT95" s="617"/>
      <c r="GU95" s="617"/>
      <c r="GV95" s="617"/>
      <c r="GW95" s="617"/>
      <c r="GX95" s="617"/>
      <c r="GY95" s="617"/>
      <c r="GZ95" s="617"/>
      <c r="HA95" s="617"/>
      <c r="HB95" s="617"/>
      <c r="HC95" s="617"/>
      <c r="HD95" s="617"/>
      <c r="HE95" s="617"/>
      <c r="HF95" s="617"/>
      <c r="HG95" s="617"/>
      <c r="HH95" s="617"/>
      <c r="HI95" s="617"/>
      <c r="HJ95" s="617"/>
      <c r="HK95" s="617"/>
      <c r="HL95" s="617"/>
      <c r="HM95" s="617"/>
      <c r="HN95" s="617"/>
      <c r="HO95" s="617"/>
      <c r="HP95" s="617"/>
      <c r="HQ95" s="617"/>
      <c r="HR95" s="617"/>
      <c r="HS95" s="617"/>
      <c r="HT95" s="617"/>
      <c r="HU95" s="617"/>
      <c r="HV95" s="617"/>
      <c r="HW95" s="617"/>
      <c r="HX95" s="617"/>
      <c r="HY95" s="617"/>
      <c r="HZ95" s="617"/>
      <c r="IA95" s="617"/>
      <c r="IB95" s="617"/>
      <c r="IC95" s="617"/>
      <c r="ID95" s="617"/>
      <c r="IE95" s="617"/>
      <c r="IF95" s="617"/>
      <c r="IG95" s="617"/>
      <c r="IH95" s="617"/>
      <c r="II95" s="617"/>
      <c r="IJ95" s="617"/>
      <c r="IK95" s="617"/>
      <c r="IL95" s="617"/>
      <c r="IM95" s="617"/>
      <c r="IN95" s="617"/>
      <c r="IO95" s="617"/>
      <c r="IP95" s="617"/>
      <c r="IQ95" s="617"/>
      <c r="IR95" s="617"/>
      <c r="IS95" s="617"/>
      <c r="IT95" s="617"/>
      <c r="IU95" s="617"/>
      <c r="IV95" s="617"/>
    </row>
    <row r="96" s="640" customFormat="1" ht="21" customHeight="1" spans="1:256">
      <c r="A96" s="422" t="s">
        <v>308</v>
      </c>
      <c r="B96" s="422" t="s">
        <v>117</v>
      </c>
      <c r="C96" s="423" t="s">
        <v>157</v>
      </c>
      <c r="D96" s="432">
        <v>97597.44</v>
      </c>
      <c r="E96" s="432"/>
      <c r="F96" s="432"/>
      <c r="G96" s="432"/>
      <c r="H96" s="432"/>
      <c r="I96" s="432"/>
      <c r="J96" s="432"/>
      <c r="K96" s="432"/>
      <c r="L96" s="448"/>
      <c r="M96" s="448"/>
      <c r="N96" s="448"/>
      <c r="O96" s="448"/>
      <c r="P96" s="448"/>
      <c r="Q96" s="448"/>
      <c r="R96" s="448"/>
      <c r="S96" s="432">
        <v>97597.44</v>
      </c>
      <c r="T96" s="448"/>
      <c r="U96" s="448"/>
      <c r="V96" s="448"/>
      <c r="W96" s="448"/>
      <c r="X96" s="448"/>
      <c r="Y96" s="448"/>
      <c r="Z96" s="781"/>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7"/>
      <c r="AZ96" s="617"/>
      <c r="BA96" s="617"/>
      <c r="BB96" s="617"/>
      <c r="BC96" s="617"/>
      <c r="BD96" s="617"/>
      <c r="BE96" s="617"/>
      <c r="BF96" s="617"/>
      <c r="BG96" s="617"/>
      <c r="BH96" s="617"/>
      <c r="BI96" s="617"/>
      <c r="BJ96" s="617"/>
      <c r="BK96" s="617"/>
      <c r="BL96" s="617"/>
      <c r="BM96" s="617"/>
      <c r="BN96" s="617"/>
      <c r="BO96" s="617"/>
      <c r="BP96" s="617"/>
      <c r="BQ96" s="617"/>
      <c r="BR96" s="617"/>
      <c r="BS96" s="617"/>
      <c r="BT96" s="617"/>
      <c r="BU96" s="617"/>
      <c r="BV96" s="617"/>
      <c r="BW96" s="617"/>
      <c r="BX96" s="617"/>
      <c r="BY96" s="617"/>
      <c r="BZ96" s="617"/>
      <c r="CA96" s="617"/>
      <c r="CB96" s="617"/>
      <c r="CC96" s="617"/>
      <c r="CD96" s="617"/>
      <c r="CE96" s="617"/>
      <c r="CF96" s="617"/>
      <c r="CG96" s="617"/>
      <c r="CH96" s="617"/>
      <c r="CI96" s="617"/>
      <c r="CJ96" s="617"/>
      <c r="CK96" s="617"/>
      <c r="CL96" s="617"/>
      <c r="CM96" s="617"/>
      <c r="CN96" s="617"/>
      <c r="CO96" s="617"/>
      <c r="CP96" s="617"/>
      <c r="CQ96" s="617"/>
      <c r="CR96" s="617"/>
      <c r="CS96" s="617"/>
      <c r="CT96" s="617"/>
      <c r="CU96" s="617"/>
      <c r="CV96" s="617"/>
      <c r="CW96" s="617"/>
      <c r="CX96" s="617"/>
      <c r="CY96" s="617"/>
      <c r="CZ96" s="617"/>
      <c r="DA96" s="617"/>
      <c r="DB96" s="617"/>
      <c r="DC96" s="617"/>
      <c r="DD96" s="617"/>
      <c r="DE96" s="617"/>
      <c r="DF96" s="617"/>
      <c r="DG96" s="617"/>
      <c r="DH96" s="617"/>
      <c r="DI96" s="617"/>
      <c r="DJ96" s="617"/>
      <c r="DK96" s="617"/>
      <c r="DL96" s="617"/>
      <c r="DM96" s="617"/>
      <c r="DN96" s="617"/>
      <c r="DO96" s="617"/>
      <c r="DP96" s="617"/>
      <c r="DQ96" s="617"/>
      <c r="DR96" s="617"/>
      <c r="DS96" s="617"/>
      <c r="DT96" s="617"/>
      <c r="DU96" s="617"/>
      <c r="DV96" s="617"/>
      <c r="DW96" s="617"/>
      <c r="DX96" s="617"/>
      <c r="DY96" s="617"/>
      <c r="DZ96" s="617"/>
      <c r="EA96" s="617"/>
      <c r="EB96" s="617"/>
      <c r="EC96" s="617"/>
      <c r="ED96" s="617"/>
      <c r="EE96" s="617"/>
      <c r="EF96" s="617"/>
      <c r="EG96" s="617"/>
      <c r="EH96" s="617"/>
      <c r="EI96" s="617"/>
      <c r="EJ96" s="617"/>
      <c r="EK96" s="617"/>
      <c r="EL96" s="617"/>
      <c r="EM96" s="617"/>
      <c r="EN96" s="617"/>
      <c r="EO96" s="617"/>
      <c r="EP96" s="617"/>
      <c r="EQ96" s="617"/>
      <c r="ER96" s="617"/>
      <c r="ES96" s="617"/>
      <c r="ET96" s="617"/>
      <c r="EU96" s="617"/>
      <c r="EV96" s="617"/>
      <c r="EW96" s="617"/>
      <c r="EX96" s="617"/>
      <c r="EY96" s="617"/>
      <c r="EZ96" s="617"/>
      <c r="FA96" s="617"/>
      <c r="FB96" s="617"/>
      <c r="FC96" s="617"/>
      <c r="FD96" s="617"/>
      <c r="FE96" s="617"/>
      <c r="FF96" s="617"/>
      <c r="FG96" s="617"/>
      <c r="FH96" s="617"/>
      <c r="FI96" s="617"/>
      <c r="FJ96" s="617"/>
      <c r="FK96" s="617"/>
      <c r="FL96" s="617"/>
      <c r="FM96" s="617"/>
      <c r="FN96" s="617"/>
      <c r="FO96" s="617"/>
      <c r="FP96" s="617"/>
      <c r="FQ96" s="617"/>
      <c r="FR96" s="617"/>
      <c r="FS96" s="617"/>
      <c r="FT96" s="617"/>
      <c r="FU96" s="617"/>
      <c r="FV96" s="617"/>
      <c r="FW96" s="617"/>
      <c r="FX96" s="617"/>
      <c r="FY96" s="617"/>
      <c r="FZ96" s="617"/>
      <c r="GA96" s="617"/>
      <c r="GB96" s="617"/>
      <c r="GC96" s="617"/>
      <c r="GD96" s="617"/>
      <c r="GE96" s="617"/>
      <c r="GF96" s="617"/>
      <c r="GG96" s="617"/>
      <c r="GH96" s="617"/>
      <c r="GI96" s="617"/>
      <c r="GJ96" s="617"/>
      <c r="GK96" s="617"/>
      <c r="GL96" s="617"/>
      <c r="GM96" s="617"/>
      <c r="GN96" s="617"/>
      <c r="GO96" s="617"/>
      <c r="GP96" s="617"/>
      <c r="GQ96" s="617"/>
      <c r="GR96" s="617"/>
      <c r="GS96" s="617"/>
      <c r="GT96" s="617"/>
      <c r="GU96" s="617"/>
      <c r="GV96" s="617"/>
      <c r="GW96" s="617"/>
      <c r="GX96" s="617"/>
      <c r="GY96" s="617"/>
      <c r="GZ96" s="617"/>
      <c r="HA96" s="617"/>
      <c r="HB96" s="617"/>
      <c r="HC96" s="617"/>
      <c r="HD96" s="617"/>
      <c r="HE96" s="617"/>
      <c r="HF96" s="617"/>
      <c r="HG96" s="617"/>
      <c r="HH96" s="617"/>
      <c r="HI96" s="617"/>
      <c r="HJ96" s="617"/>
      <c r="HK96" s="617"/>
      <c r="HL96" s="617"/>
      <c r="HM96" s="617"/>
      <c r="HN96" s="617"/>
      <c r="HO96" s="617"/>
      <c r="HP96" s="617"/>
      <c r="HQ96" s="617"/>
      <c r="HR96" s="617"/>
      <c r="HS96" s="617"/>
      <c r="HT96" s="617"/>
      <c r="HU96" s="617"/>
      <c r="HV96" s="617"/>
      <c r="HW96" s="617"/>
      <c r="HX96" s="617"/>
      <c r="HY96" s="617"/>
      <c r="HZ96" s="617"/>
      <c r="IA96" s="617"/>
      <c r="IB96" s="617"/>
      <c r="IC96" s="617"/>
      <c r="ID96" s="617"/>
      <c r="IE96" s="617"/>
      <c r="IF96" s="617"/>
      <c r="IG96" s="617"/>
      <c r="IH96" s="617"/>
      <c r="II96" s="617"/>
      <c r="IJ96" s="617"/>
      <c r="IK96" s="617"/>
      <c r="IL96" s="617"/>
      <c r="IM96" s="617"/>
      <c r="IN96" s="617"/>
      <c r="IO96" s="617"/>
      <c r="IP96" s="617"/>
      <c r="IQ96" s="617"/>
      <c r="IR96" s="617"/>
      <c r="IS96" s="617"/>
      <c r="IT96" s="617"/>
      <c r="IU96" s="617"/>
      <c r="IV96" s="617"/>
    </row>
    <row r="97" s="640" customFormat="1" ht="21" customHeight="1" spans="1:256">
      <c r="A97" s="422" t="s">
        <v>309</v>
      </c>
      <c r="B97" s="422" t="s">
        <v>117</v>
      </c>
      <c r="C97" s="423" t="s">
        <v>159</v>
      </c>
      <c r="D97" s="432">
        <v>97597.44</v>
      </c>
      <c r="E97" s="432"/>
      <c r="F97" s="432"/>
      <c r="G97" s="448"/>
      <c r="H97" s="448"/>
      <c r="I97" s="448"/>
      <c r="J97" s="448"/>
      <c r="K97" s="432"/>
      <c r="L97" s="448"/>
      <c r="M97" s="448"/>
      <c r="N97" s="448"/>
      <c r="O97" s="448"/>
      <c r="P97" s="448"/>
      <c r="Q97" s="448"/>
      <c r="R97" s="448"/>
      <c r="S97" s="432">
        <v>97597.44</v>
      </c>
      <c r="T97" s="448"/>
      <c r="U97" s="448"/>
      <c r="V97" s="448"/>
      <c r="W97" s="448"/>
      <c r="X97" s="448"/>
      <c r="Y97" s="448"/>
      <c r="Z97" s="781"/>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W97" s="617"/>
      <c r="AX97" s="617"/>
      <c r="AY97" s="617"/>
      <c r="AZ97" s="617"/>
      <c r="BA97" s="617"/>
      <c r="BB97" s="617"/>
      <c r="BC97" s="617"/>
      <c r="BD97" s="617"/>
      <c r="BE97" s="617"/>
      <c r="BF97" s="617"/>
      <c r="BG97" s="617"/>
      <c r="BH97" s="617"/>
      <c r="BI97" s="617"/>
      <c r="BJ97" s="617"/>
      <c r="BK97" s="617"/>
      <c r="BL97" s="617"/>
      <c r="BM97" s="617"/>
      <c r="BN97" s="617"/>
      <c r="BO97" s="617"/>
      <c r="BP97" s="617"/>
      <c r="BQ97" s="617"/>
      <c r="BR97" s="617"/>
      <c r="BS97" s="617"/>
      <c r="BT97" s="617"/>
      <c r="BU97" s="617"/>
      <c r="BV97" s="617"/>
      <c r="BW97" s="617"/>
      <c r="BX97" s="617"/>
      <c r="BY97" s="617"/>
      <c r="BZ97" s="617"/>
      <c r="CA97" s="617"/>
      <c r="CB97" s="617"/>
      <c r="CC97" s="617"/>
      <c r="CD97" s="617"/>
      <c r="CE97" s="617"/>
      <c r="CF97" s="617"/>
      <c r="CG97" s="617"/>
      <c r="CH97" s="617"/>
      <c r="CI97" s="617"/>
      <c r="CJ97" s="617"/>
      <c r="CK97" s="617"/>
      <c r="CL97" s="617"/>
      <c r="CM97" s="617"/>
      <c r="CN97" s="617"/>
      <c r="CO97" s="617"/>
      <c r="CP97" s="617"/>
      <c r="CQ97" s="617"/>
      <c r="CR97" s="617"/>
      <c r="CS97" s="617"/>
      <c r="CT97" s="617"/>
      <c r="CU97" s="617"/>
      <c r="CV97" s="617"/>
      <c r="CW97" s="617"/>
      <c r="CX97" s="617"/>
      <c r="CY97" s="617"/>
      <c r="CZ97" s="617"/>
      <c r="DA97" s="617"/>
      <c r="DB97" s="617"/>
      <c r="DC97" s="617"/>
      <c r="DD97" s="617"/>
      <c r="DE97" s="617"/>
      <c r="DF97" s="617"/>
      <c r="DG97" s="617"/>
      <c r="DH97" s="617"/>
      <c r="DI97" s="617"/>
      <c r="DJ97" s="617"/>
      <c r="DK97" s="617"/>
      <c r="DL97" s="617"/>
      <c r="DM97" s="617"/>
      <c r="DN97" s="617"/>
      <c r="DO97" s="617"/>
      <c r="DP97" s="617"/>
      <c r="DQ97" s="617"/>
      <c r="DR97" s="617"/>
      <c r="DS97" s="617"/>
      <c r="DT97" s="617"/>
      <c r="DU97" s="617"/>
      <c r="DV97" s="617"/>
      <c r="DW97" s="617"/>
      <c r="DX97" s="617"/>
      <c r="DY97" s="617"/>
      <c r="DZ97" s="617"/>
      <c r="EA97" s="617"/>
      <c r="EB97" s="617"/>
      <c r="EC97" s="617"/>
      <c r="ED97" s="617"/>
      <c r="EE97" s="617"/>
      <c r="EF97" s="617"/>
      <c r="EG97" s="617"/>
      <c r="EH97" s="617"/>
      <c r="EI97" s="617"/>
      <c r="EJ97" s="617"/>
      <c r="EK97" s="617"/>
      <c r="EL97" s="617"/>
      <c r="EM97" s="617"/>
      <c r="EN97" s="617"/>
      <c r="EO97" s="617"/>
      <c r="EP97" s="617"/>
      <c r="EQ97" s="617"/>
      <c r="ER97" s="617"/>
      <c r="ES97" s="617"/>
      <c r="ET97" s="617"/>
      <c r="EU97" s="617"/>
      <c r="EV97" s="617"/>
      <c r="EW97" s="617"/>
      <c r="EX97" s="617"/>
      <c r="EY97" s="617"/>
      <c r="EZ97" s="617"/>
      <c r="FA97" s="617"/>
      <c r="FB97" s="617"/>
      <c r="FC97" s="617"/>
      <c r="FD97" s="617"/>
      <c r="FE97" s="617"/>
      <c r="FF97" s="617"/>
      <c r="FG97" s="617"/>
      <c r="FH97" s="617"/>
      <c r="FI97" s="617"/>
      <c r="FJ97" s="617"/>
      <c r="FK97" s="617"/>
      <c r="FL97" s="617"/>
      <c r="FM97" s="617"/>
      <c r="FN97" s="617"/>
      <c r="FO97" s="617"/>
      <c r="FP97" s="617"/>
      <c r="FQ97" s="617"/>
      <c r="FR97" s="617"/>
      <c r="FS97" s="617"/>
      <c r="FT97" s="617"/>
      <c r="FU97" s="617"/>
      <c r="FV97" s="617"/>
      <c r="FW97" s="617"/>
      <c r="FX97" s="617"/>
      <c r="FY97" s="617"/>
      <c r="FZ97" s="617"/>
      <c r="GA97" s="617"/>
      <c r="GB97" s="617"/>
      <c r="GC97" s="617"/>
      <c r="GD97" s="617"/>
      <c r="GE97" s="617"/>
      <c r="GF97" s="617"/>
      <c r="GG97" s="617"/>
      <c r="GH97" s="617"/>
      <c r="GI97" s="617"/>
      <c r="GJ97" s="617"/>
      <c r="GK97" s="617"/>
      <c r="GL97" s="617"/>
      <c r="GM97" s="617"/>
      <c r="GN97" s="617"/>
      <c r="GO97" s="617"/>
      <c r="GP97" s="617"/>
      <c r="GQ97" s="617"/>
      <c r="GR97" s="617"/>
      <c r="GS97" s="617"/>
      <c r="GT97" s="617"/>
      <c r="GU97" s="617"/>
      <c r="GV97" s="617"/>
      <c r="GW97" s="617"/>
      <c r="GX97" s="617"/>
      <c r="GY97" s="617"/>
      <c r="GZ97" s="617"/>
      <c r="HA97" s="617"/>
      <c r="HB97" s="617"/>
      <c r="HC97" s="617"/>
      <c r="HD97" s="617"/>
      <c r="HE97" s="617"/>
      <c r="HF97" s="617"/>
      <c r="HG97" s="617"/>
      <c r="HH97" s="617"/>
      <c r="HI97" s="617"/>
      <c r="HJ97" s="617"/>
      <c r="HK97" s="617"/>
      <c r="HL97" s="617"/>
      <c r="HM97" s="617"/>
      <c r="HN97" s="617"/>
      <c r="HO97" s="617"/>
      <c r="HP97" s="617"/>
      <c r="HQ97" s="617"/>
      <c r="HR97" s="617"/>
      <c r="HS97" s="617"/>
      <c r="HT97" s="617"/>
      <c r="HU97" s="617"/>
      <c r="HV97" s="617"/>
      <c r="HW97" s="617"/>
      <c r="HX97" s="617"/>
      <c r="HY97" s="617"/>
      <c r="HZ97" s="617"/>
      <c r="IA97" s="617"/>
      <c r="IB97" s="617"/>
      <c r="IC97" s="617"/>
      <c r="ID97" s="617"/>
      <c r="IE97" s="617"/>
      <c r="IF97" s="617"/>
      <c r="IG97" s="617"/>
      <c r="IH97" s="617"/>
      <c r="II97" s="617"/>
      <c r="IJ97" s="617"/>
      <c r="IK97" s="617"/>
      <c r="IL97" s="617"/>
      <c r="IM97" s="617"/>
      <c r="IN97" s="617"/>
      <c r="IO97" s="617"/>
      <c r="IP97" s="617"/>
      <c r="IQ97" s="617"/>
      <c r="IR97" s="617"/>
      <c r="IS97" s="617"/>
      <c r="IT97" s="617"/>
      <c r="IU97" s="617"/>
      <c r="IV97" s="617"/>
    </row>
    <row r="98" s="640" customFormat="1" ht="21" customHeight="1" spans="1:256">
      <c r="A98" s="422" t="s">
        <v>310</v>
      </c>
      <c r="B98" s="422" t="s">
        <v>117</v>
      </c>
      <c r="C98" s="423" t="s">
        <v>161</v>
      </c>
      <c r="D98" s="432">
        <v>97597.44</v>
      </c>
      <c r="E98" s="432"/>
      <c r="F98" s="432"/>
      <c r="G98" s="448"/>
      <c r="H98" s="448"/>
      <c r="I98" s="448"/>
      <c r="J98" s="448"/>
      <c r="K98" s="432"/>
      <c r="L98" s="448"/>
      <c r="M98" s="448"/>
      <c r="N98" s="448"/>
      <c r="O98" s="448"/>
      <c r="P98" s="448"/>
      <c r="Q98" s="448"/>
      <c r="R98" s="448"/>
      <c r="S98" s="432">
        <v>97597.44</v>
      </c>
      <c r="T98" s="448"/>
      <c r="U98" s="448"/>
      <c r="V98" s="448"/>
      <c r="W98" s="448"/>
      <c r="X98" s="448"/>
      <c r="Y98" s="448"/>
      <c r="Z98" s="781"/>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7"/>
      <c r="AY98" s="617"/>
      <c r="AZ98" s="617"/>
      <c r="BA98" s="617"/>
      <c r="BB98" s="617"/>
      <c r="BC98" s="617"/>
      <c r="BD98" s="617"/>
      <c r="BE98" s="617"/>
      <c r="BF98" s="617"/>
      <c r="BG98" s="617"/>
      <c r="BH98" s="617"/>
      <c r="BI98" s="617"/>
      <c r="BJ98" s="617"/>
      <c r="BK98" s="617"/>
      <c r="BL98" s="617"/>
      <c r="BM98" s="617"/>
      <c r="BN98" s="617"/>
      <c r="BO98" s="617"/>
      <c r="BP98" s="617"/>
      <c r="BQ98" s="617"/>
      <c r="BR98" s="617"/>
      <c r="BS98" s="617"/>
      <c r="BT98" s="617"/>
      <c r="BU98" s="617"/>
      <c r="BV98" s="617"/>
      <c r="BW98" s="617"/>
      <c r="BX98" s="617"/>
      <c r="BY98" s="617"/>
      <c r="BZ98" s="617"/>
      <c r="CA98" s="617"/>
      <c r="CB98" s="617"/>
      <c r="CC98" s="617"/>
      <c r="CD98" s="617"/>
      <c r="CE98" s="617"/>
      <c r="CF98" s="617"/>
      <c r="CG98" s="617"/>
      <c r="CH98" s="617"/>
      <c r="CI98" s="617"/>
      <c r="CJ98" s="617"/>
      <c r="CK98" s="617"/>
      <c r="CL98" s="617"/>
      <c r="CM98" s="617"/>
      <c r="CN98" s="617"/>
      <c r="CO98" s="617"/>
      <c r="CP98" s="617"/>
      <c r="CQ98" s="617"/>
      <c r="CR98" s="617"/>
      <c r="CS98" s="617"/>
      <c r="CT98" s="617"/>
      <c r="CU98" s="617"/>
      <c r="CV98" s="617"/>
      <c r="CW98" s="617"/>
      <c r="CX98" s="617"/>
      <c r="CY98" s="617"/>
      <c r="CZ98" s="617"/>
      <c r="DA98" s="617"/>
      <c r="DB98" s="617"/>
      <c r="DC98" s="617"/>
      <c r="DD98" s="617"/>
      <c r="DE98" s="617"/>
      <c r="DF98" s="617"/>
      <c r="DG98" s="617"/>
      <c r="DH98" s="617"/>
      <c r="DI98" s="617"/>
      <c r="DJ98" s="617"/>
      <c r="DK98" s="617"/>
      <c r="DL98" s="617"/>
      <c r="DM98" s="617"/>
      <c r="DN98" s="617"/>
      <c r="DO98" s="617"/>
      <c r="DP98" s="617"/>
      <c r="DQ98" s="617"/>
      <c r="DR98" s="617"/>
      <c r="DS98" s="617"/>
      <c r="DT98" s="617"/>
      <c r="DU98" s="617"/>
      <c r="DV98" s="617"/>
      <c r="DW98" s="617"/>
      <c r="DX98" s="617"/>
      <c r="DY98" s="617"/>
      <c r="DZ98" s="617"/>
      <c r="EA98" s="617"/>
      <c r="EB98" s="617"/>
      <c r="EC98" s="617"/>
      <c r="ED98" s="617"/>
      <c r="EE98" s="617"/>
      <c r="EF98" s="617"/>
      <c r="EG98" s="617"/>
      <c r="EH98" s="617"/>
      <c r="EI98" s="617"/>
      <c r="EJ98" s="617"/>
      <c r="EK98" s="617"/>
      <c r="EL98" s="617"/>
      <c r="EM98" s="617"/>
      <c r="EN98" s="617"/>
      <c r="EO98" s="617"/>
      <c r="EP98" s="617"/>
      <c r="EQ98" s="617"/>
      <c r="ER98" s="617"/>
      <c r="ES98" s="617"/>
      <c r="ET98" s="617"/>
      <c r="EU98" s="617"/>
      <c r="EV98" s="617"/>
      <c r="EW98" s="617"/>
      <c r="EX98" s="617"/>
      <c r="EY98" s="617"/>
      <c r="EZ98" s="617"/>
      <c r="FA98" s="617"/>
      <c r="FB98" s="617"/>
      <c r="FC98" s="617"/>
      <c r="FD98" s="617"/>
      <c r="FE98" s="617"/>
      <c r="FF98" s="617"/>
      <c r="FG98" s="617"/>
      <c r="FH98" s="617"/>
      <c r="FI98" s="617"/>
      <c r="FJ98" s="617"/>
      <c r="FK98" s="617"/>
      <c r="FL98" s="617"/>
      <c r="FM98" s="617"/>
      <c r="FN98" s="617"/>
      <c r="FO98" s="617"/>
      <c r="FP98" s="617"/>
      <c r="FQ98" s="617"/>
      <c r="FR98" s="617"/>
      <c r="FS98" s="617"/>
      <c r="FT98" s="617"/>
      <c r="FU98" s="617"/>
      <c r="FV98" s="617"/>
      <c r="FW98" s="617"/>
      <c r="FX98" s="617"/>
      <c r="FY98" s="617"/>
      <c r="FZ98" s="617"/>
      <c r="GA98" s="617"/>
      <c r="GB98" s="617"/>
      <c r="GC98" s="617"/>
      <c r="GD98" s="617"/>
      <c r="GE98" s="617"/>
      <c r="GF98" s="617"/>
      <c r="GG98" s="617"/>
      <c r="GH98" s="617"/>
      <c r="GI98" s="617"/>
      <c r="GJ98" s="617"/>
      <c r="GK98" s="617"/>
      <c r="GL98" s="617"/>
      <c r="GM98" s="617"/>
      <c r="GN98" s="617"/>
      <c r="GO98" s="617"/>
      <c r="GP98" s="617"/>
      <c r="GQ98" s="617"/>
      <c r="GR98" s="617"/>
      <c r="GS98" s="617"/>
      <c r="GT98" s="617"/>
      <c r="GU98" s="617"/>
      <c r="GV98" s="617"/>
      <c r="GW98" s="617"/>
      <c r="GX98" s="617"/>
      <c r="GY98" s="617"/>
      <c r="GZ98" s="617"/>
      <c r="HA98" s="617"/>
      <c r="HB98" s="617"/>
      <c r="HC98" s="617"/>
      <c r="HD98" s="617"/>
      <c r="HE98" s="617"/>
      <c r="HF98" s="617"/>
      <c r="HG98" s="617"/>
      <c r="HH98" s="617"/>
      <c r="HI98" s="617"/>
      <c r="HJ98" s="617"/>
      <c r="HK98" s="617"/>
      <c r="HL98" s="617"/>
      <c r="HM98" s="617"/>
      <c r="HN98" s="617"/>
      <c r="HO98" s="617"/>
      <c r="HP98" s="617"/>
      <c r="HQ98" s="617"/>
      <c r="HR98" s="617"/>
      <c r="HS98" s="617"/>
      <c r="HT98" s="617"/>
      <c r="HU98" s="617"/>
      <c r="HV98" s="617"/>
      <c r="HW98" s="617"/>
      <c r="HX98" s="617"/>
      <c r="HY98" s="617"/>
      <c r="HZ98" s="617"/>
      <c r="IA98" s="617"/>
      <c r="IB98" s="617"/>
      <c r="IC98" s="617"/>
      <c r="ID98" s="617"/>
      <c r="IE98" s="617"/>
      <c r="IF98" s="617"/>
      <c r="IG98" s="617"/>
      <c r="IH98" s="617"/>
      <c r="II98" s="617"/>
      <c r="IJ98" s="617"/>
      <c r="IK98" s="617"/>
      <c r="IL98" s="617"/>
      <c r="IM98" s="617"/>
      <c r="IN98" s="617"/>
      <c r="IO98" s="617"/>
      <c r="IP98" s="617"/>
      <c r="IQ98" s="617"/>
      <c r="IR98" s="617"/>
      <c r="IS98" s="617"/>
      <c r="IT98" s="617"/>
      <c r="IU98" s="617"/>
      <c r="IV98" s="617"/>
    </row>
    <row r="99" s="410" customFormat="1" ht="21" customHeight="1" spans="1:25">
      <c r="A99" s="451"/>
      <c r="B99" s="415" t="s">
        <v>119</v>
      </c>
      <c r="C99" s="380" t="s">
        <v>286</v>
      </c>
      <c r="D99" s="486">
        <v>474946</v>
      </c>
      <c r="E99" s="786">
        <v>325782</v>
      </c>
      <c r="F99" s="786">
        <v>201816</v>
      </c>
      <c r="G99" s="786">
        <v>107148</v>
      </c>
      <c r="H99" s="786">
        <v>0</v>
      </c>
      <c r="I99" s="786">
        <v>16818</v>
      </c>
      <c r="J99" s="786">
        <v>0</v>
      </c>
      <c r="K99" s="786"/>
      <c r="L99" s="786"/>
      <c r="M99" s="786"/>
      <c r="N99" s="786"/>
      <c r="O99" s="786">
        <v>0</v>
      </c>
      <c r="P99" s="786"/>
      <c r="Q99" s="786"/>
      <c r="R99" s="786">
        <v>0</v>
      </c>
      <c r="S99" s="786"/>
      <c r="T99" s="786">
        <v>1440</v>
      </c>
      <c r="U99" s="786">
        <v>1440</v>
      </c>
      <c r="V99" s="789">
        <v>0</v>
      </c>
      <c r="W99" s="789"/>
      <c r="X99" s="789"/>
      <c r="Y99" s="789">
        <v>0</v>
      </c>
    </row>
    <row r="100" s="646" customFormat="1" ht="21" customHeight="1" spans="1:256">
      <c r="A100" s="422" t="s">
        <v>298</v>
      </c>
      <c r="B100" s="415" t="s">
        <v>119</v>
      </c>
      <c r="C100" s="423" t="s">
        <v>145</v>
      </c>
      <c r="D100" s="432">
        <v>327222</v>
      </c>
      <c r="E100" s="787">
        <v>325782</v>
      </c>
      <c r="F100" s="787">
        <v>201816</v>
      </c>
      <c r="G100" s="787">
        <v>107148</v>
      </c>
      <c r="H100" s="787">
        <v>0</v>
      </c>
      <c r="I100" s="787">
        <v>16818</v>
      </c>
      <c r="J100" s="787">
        <v>0</v>
      </c>
      <c r="K100" s="787"/>
      <c r="L100" s="787"/>
      <c r="M100" s="787"/>
      <c r="N100" s="787"/>
      <c r="O100" s="787">
        <v>0</v>
      </c>
      <c r="P100" s="787"/>
      <c r="Q100" s="787"/>
      <c r="R100" s="787">
        <v>0</v>
      </c>
      <c r="S100" s="787"/>
      <c r="T100" s="787">
        <v>1440</v>
      </c>
      <c r="U100" s="787">
        <v>1440</v>
      </c>
      <c r="V100" s="790">
        <v>0</v>
      </c>
      <c r="W100" s="790"/>
      <c r="X100" s="790"/>
      <c r="Y100" s="790">
        <v>0</v>
      </c>
      <c r="Z100" s="781"/>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617"/>
      <c r="BD100" s="617"/>
      <c r="BE100" s="617"/>
      <c r="BF100" s="617"/>
      <c r="BG100" s="617"/>
      <c r="BH100" s="617"/>
      <c r="BI100" s="617"/>
      <c r="BJ100" s="617"/>
      <c r="BK100" s="617"/>
      <c r="BL100" s="617"/>
      <c r="BM100" s="617"/>
      <c r="BN100" s="617"/>
      <c r="BO100" s="617"/>
      <c r="BP100" s="617"/>
      <c r="BQ100" s="617"/>
      <c r="BR100" s="617"/>
      <c r="BS100" s="617"/>
      <c r="BT100" s="617"/>
      <c r="BU100" s="617"/>
      <c r="BV100" s="617"/>
      <c r="BW100" s="617"/>
      <c r="BX100" s="617"/>
      <c r="BY100" s="617"/>
      <c r="BZ100" s="617"/>
      <c r="CA100" s="617"/>
      <c r="CB100" s="617"/>
      <c r="CC100" s="617"/>
      <c r="CD100" s="617"/>
      <c r="CE100" s="617"/>
      <c r="CF100" s="617"/>
      <c r="CG100" s="617"/>
      <c r="CH100" s="617"/>
      <c r="CI100" s="617"/>
      <c r="CJ100" s="617"/>
      <c r="CK100" s="617"/>
      <c r="CL100" s="617"/>
      <c r="CM100" s="617"/>
      <c r="CN100" s="617"/>
      <c r="CO100" s="617"/>
      <c r="CP100" s="617"/>
      <c r="CQ100" s="617"/>
      <c r="CR100" s="617"/>
      <c r="CS100" s="617"/>
      <c r="CT100" s="617"/>
      <c r="CU100" s="617"/>
      <c r="CV100" s="617"/>
      <c r="CW100" s="617"/>
      <c r="CX100" s="617"/>
      <c r="CY100" s="617"/>
      <c r="CZ100" s="617"/>
      <c r="DA100" s="617"/>
      <c r="DB100" s="617"/>
      <c r="DC100" s="617"/>
      <c r="DD100" s="617"/>
      <c r="DE100" s="617"/>
      <c r="DF100" s="617"/>
      <c r="DG100" s="617"/>
      <c r="DH100" s="617"/>
      <c r="DI100" s="617"/>
      <c r="DJ100" s="617"/>
      <c r="DK100" s="617"/>
      <c r="DL100" s="617"/>
      <c r="DM100" s="617"/>
      <c r="DN100" s="617"/>
      <c r="DO100" s="617"/>
      <c r="DP100" s="617"/>
      <c r="DQ100" s="617"/>
      <c r="DR100" s="617"/>
      <c r="DS100" s="617"/>
      <c r="DT100" s="617"/>
      <c r="DU100" s="617"/>
      <c r="DV100" s="617"/>
      <c r="DW100" s="617"/>
      <c r="DX100" s="617"/>
      <c r="DY100" s="617"/>
      <c r="DZ100" s="617"/>
      <c r="EA100" s="617"/>
      <c r="EB100" s="617"/>
      <c r="EC100" s="617"/>
      <c r="ED100" s="617"/>
      <c r="EE100" s="617"/>
      <c r="EF100" s="617"/>
      <c r="EG100" s="617"/>
      <c r="EH100" s="617"/>
      <c r="EI100" s="617"/>
      <c r="EJ100" s="617"/>
      <c r="EK100" s="617"/>
      <c r="EL100" s="617"/>
      <c r="EM100" s="617"/>
      <c r="EN100" s="617"/>
      <c r="EO100" s="617"/>
      <c r="EP100" s="617"/>
      <c r="EQ100" s="617"/>
      <c r="ER100" s="617"/>
      <c r="ES100" s="617"/>
      <c r="ET100" s="617"/>
      <c r="EU100" s="617"/>
      <c r="EV100" s="617"/>
      <c r="EW100" s="617"/>
      <c r="EX100" s="617"/>
      <c r="EY100" s="617"/>
      <c r="EZ100" s="617"/>
      <c r="FA100" s="617"/>
      <c r="FB100" s="617"/>
      <c r="FC100" s="617"/>
      <c r="FD100" s="617"/>
      <c r="FE100" s="617"/>
      <c r="FF100" s="617"/>
      <c r="FG100" s="617"/>
      <c r="FH100" s="617"/>
      <c r="FI100" s="617"/>
      <c r="FJ100" s="617"/>
      <c r="FK100" s="617"/>
      <c r="FL100" s="617"/>
      <c r="FM100" s="617"/>
      <c r="FN100" s="617"/>
      <c r="FO100" s="617"/>
      <c r="FP100" s="617"/>
      <c r="FQ100" s="617"/>
      <c r="FR100" s="617"/>
      <c r="FS100" s="617"/>
      <c r="FT100" s="617"/>
      <c r="FU100" s="617"/>
      <c r="FV100" s="617"/>
      <c r="FW100" s="617"/>
      <c r="FX100" s="617"/>
      <c r="FY100" s="617"/>
      <c r="FZ100" s="617"/>
      <c r="GA100" s="617"/>
      <c r="GB100" s="617"/>
      <c r="GC100" s="617"/>
      <c r="GD100" s="617"/>
      <c r="GE100" s="617"/>
      <c r="GF100" s="617"/>
      <c r="GG100" s="617"/>
      <c r="GH100" s="617"/>
      <c r="GI100" s="617"/>
      <c r="GJ100" s="617"/>
      <c r="GK100" s="617"/>
      <c r="GL100" s="617"/>
      <c r="GM100" s="617"/>
      <c r="GN100" s="617"/>
      <c r="GO100" s="617"/>
      <c r="GP100" s="617"/>
      <c r="GQ100" s="617"/>
      <c r="GR100" s="617"/>
      <c r="GS100" s="617"/>
      <c r="GT100" s="617"/>
      <c r="GU100" s="617"/>
      <c r="GV100" s="617"/>
      <c r="GW100" s="617"/>
      <c r="GX100" s="617"/>
      <c r="GY100" s="617"/>
      <c r="GZ100" s="617"/>
      <c r="HA100" s="617"/>
      <c r="HB100" s="617"/>
      <c r="HC100" s="617"/>
      <c r="HD100" s="617"/>
      <c r="HE100" s="617"/>
      <c r="HF100" s="617"/>
      <c r="HG100" s="617"/>
      <c r="HH100" s="617"/>
      <c r="HI100" s="617"/>
      <c r="HJ100" s="617"/>
      <c r="HK100" s="617"/>
      <c r="HL100" s="617"/>
      <c r="HM100" s="617"/>
      <c r="HN100" s="617"/>
      <c r="HO100" s="617"/>
      <c r="HP100" s="617"/>
      <c r="HQ100" s="617"/>
      <c r="HR100" s="617"/>
      <c r="HS100" s="617"/>
      <c r="HT100" s="617"/>
      <c r="HU100" s="617"/>
      <c r="HV100" s="617"/>
      <c r="HW100" s="617"/>
      <c r="HX100" s="617"/>
      <c r="HY100" s="617"/>
      <c r="HZ100" s="617"/>
      <c r="IA100" s="617"/>
      <c r="IB100" s="617"/>
      <c r="IC100" s="617"/>
      <c r="ID100" s="617"/>
      <c r="IE100" s="617"/>
      <c r="IF100" s="617"/>
      <c r="IG100" s="617"/>
      <c r="IH100" s="617"/>
      <c r="II100" s="617"/>
      <c r="IJ100" s="617"/>
      <c r="IK100" s="617"/>
      <c r="IL100" s="617"/>
      <c r="IM100" s="617"/>
      <c r="IN100" s="617"/>
      <c r="IO100" s="617"/>
      <c r="IP100" s="617"/>
      <c r="IQ100" s="617"/>
      <c r="IR100" s="617"/>
      <c r="IS100" s="617"/>
      <c r="IT100" s="617"/>
      <c r="IU100" s="617"/>
      <c r="IV100" s="617"/>
    </row>
    <row r="101" s="646" customFormat="1" ht="21" customHeight="1" spans="1:256">
      <c r="A101" s="422" t="s">
        <v>307</v>
      </c>
      <c r="B101" s="415" t="s">
        <v>119</v>
      </c>
      <c r="C101" s="423" t="s">
        <v>147</v>
      </c>
      <c r="D101" s="432">
        <v>327222</v>
      </c>
      <c r="E101" s="787">
        <v>325782</v>
      </c>
      <c r="F101" s="787">
        <v>201816</v>
      </c>
      <c r="G101" s="787">
        <v>107148</v>
      </c>
      <c r="H101" s="787">
        <v>0</v>
      </c>
      <c r="I101" s="787">
        <v>16818</v>
      </c>
      <c r="J101" s="787">
        <v>0</v>
      </c>
      <c r="K101" s="787"/>
      <c r="L101" s="787"/>
      <c r="M101" s="787"/>
      <c r="N101" s="787"/>
      <c r="O101" s="787">
        <v>0</v>
      </c>
      <c r="P101" s="787"/>
      <c r="Q101" s="787"/>
      <c r="R101" s="787">
        <v>0</v>
      </c>
      <c r="S101" s="787"/>
      <c r="T101" s="787">
        <v>1440</v>
      </c>
      <c r="U101" s="787">
        <v>1440</v>
      </c>
      <c r="V101" s="790">
        <v>0</v>
      </c>
      <c r="W101" s="790"/>
      <c r="X101" s="790"/>
      <c r="Y101" s="790">
        <v>0</v>
      </c>
      <c r="Z101" s="781"/>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7"/>
      <c r="BE101" s="617"/>
      <c r="BF101" s="617"/>
      <c r="BG101" s="617"/>
      <c r="BH101" s="617"/>
      <c r="BI101" s="617"/>
      <c r="BJ101" s="617"/>
      <c r="BK101" s="617"/>
      <c r="BL101" s="617"/>
      <c r="BM101" s="617"/>
      <c r="BN101" s="617"/>
      <c r="BO101" s="617"/>
      <c r="BP101" s="617"/>
      <c r="BQ101" s="617"/>
      <c r="BR101" s="617"/>
      <c r="BS101" s="617"/>
      <c r="BT101" s="617"/>
      <c r="BU101" s="617"/>
      <c r="BV101" s="617"/>
      <c r="BW101" s="617"/>
      <c r="BX101" s="617"/>
      <c r="BY101" s="617"/>
      <c r="BZ101" s="617"/>
      <c r="CA101" s="617"/>
      <c r="CB101" s="617"/>
      <c r="CC101" s="617"/>
      <c r="CD101" s="617"/>
      <c r="CE101" s="617"/>
      <c r="CF101" s="617"/>
      <c r="CG101" s="617"/>
      <c r="CH101" s="617"/>
      <c r="CI101" s="617"/>
      <c r="CJ101" s="617"/>
      <c r="CK101" s="617"/>
      <c r="CL101" s="617"/>
      <c r="CM101" s="617"/>
      <c r="CN101" s="617"/>
      <c r="CO101" s="617"/>
      <c r="CP101" s="617"/>
      <c r="CQ101" s="617"/>
      <c r="CR101" s="617"/>
      <c r="CS101" s="617"/>
      <c r="CT101" s="617"/>
      <c r="CU101" s="617"/>
      <c r="CV101" s="617"/>
      <c r="CW101" s="617"/>
      <c r="CX101" s="617"/>
      <c r="CY101" s="617"/>
      <c r="CZ101" s="617"/>
      <c r="DA101" s="617"/>
      <c r="DB101" s="617"/>
      <c r="DC101" s="617"/>
      <c r="DD101" s="617"/>
      <c r="DE101" s="617"/>
      <c r="DF101" s="617"/>
      <c r="DG101" s="617"/>
      <c r="DH101" s="617"/>
      <c r="DI101" s="617"/>
      <c r="DJ101" s="617"/>
      <c r="DK101" s="617"/>
      <c r="DL101" s="617"/>
      <c r="DM101" s="617"/>
      <c r="DN101" s="617"/>
      <c r="DO101" s="617"/>
      <c r="DP101" s="617"/>
      <c r="DQ101" s="617"/>
      <c r="DR101" s="617"/>
      <c r="DS101" s="617"/>
      <c r="DT101" s="617"/>
      <c r="DU101" s="617"/>
      <c r="DV101" s="617"/>
      <c r="DW101" s="617"/>
      <c r="DX101" s="617"/>
      <c r="DY101" s="617"/>
      <c r="DZ101" s="617"/>
      <c r="EA101" s="617"/>
      <c r="EB101" s="617"/>
      <c r="EC101" s="617"/>
      <c r="ED101" s="617"/>
      <c r="EE101" s="617"/>
      <c r="EF101" s="617"/>
      <c r="EG101" s="617"/>
      <c r="EH101" s="617"/>
      <c r="EI101" s="617"/>
      <c r="EJ101" s="617"/>
      <c r="EK101" s="617"/>
      <c r="EL101" s="617"/>
      <c r="EM101" s="617"/>
      <c r="EN101" s="617"/>
      <c r="EO101" s="617"/>
      <c r="EP101" s="617"/>
      <c r="EQ101" s="617"/>
      <c r="ER101" s="617"/>
      <c r="ES101" s="617"/>
      <c r="ET101" s="617"/>
      <c r="EU101" s="617"/>
      <c r="EV101" s="617"/>
      <c r="EW101" s="617"/>
      <c r="EX101" s="617"/>
      <c r="EY101" s="617"/>
      <c r="EZ101" s="617"/>
      <c r="FA101" s="617"/>
      <c r="FB101" s="617"/>
      <c r="FC101" s="617"/>
      <c r="FD101" s="617"/>
      <c r="FE101" s="617"/>
      <c r="FF101" s="617"/>
      <c r="FG101" s="617"/>
      <c r="FH101" s="617"/>
      <c r="FI101" s="617"/>
      <c r="FJ101" s="617"/>
      <c r="FK101" s="617"/>
      <c r="FL101" s="617"/>
      <c r="FM101" s="617"/>
      <c r="FN101" s="617"/>
      <c r="FO101" s="617"/>
      <c r="FP101" s="617"/>
      <c r="FQ101" s="617"/>
      <c r="FR101" s="617"/>
      <c r="FS101" s="617"/>
      <c r="FT101" s="617"/>
      <c r="FU101" s="617"/>
      <c r="FV101" s="617"/>
      <c r="FW101" s="617"/>
      <c r="FX101" s="617"/>
      <c r="FY101" s="617"/>
      <c r="FZ101" s="617"/>
      <c r="GA101" s="617"/>
      <c r="GB101" s="617"/>
      <c r="GC101" s="617"/>
      <c r="GD101" s="617"/>
      <c r="GE101" s="617"/>
      <c r="GF101" s="617"/>
      <c r="GG101" s="617"/>
      <c r="GH101" s="617"/>
      <c r="GI101" s="617"/>
      <c r="GJ101" s="617"/>
      <c r="GK101" s="617"/>
      <c r="GL101" s="617"/>
      <c r="GM101" s="617"/>
      <c r="GN101" s="617"/>
      <c r="GO101" s="617"/>
      <c r="GP101" s="617"/>
      <c r="GQ101" s="617"/>
      <c r="GR101" s="617"/>
      <c r="GS101" s="617"/>
      <c r="GT101" s="617"/>
      <c r="GU101" s="617"/>
      <c r="GV101" s="617"/>
      <c r="GW101" s="617"/>
      <c r="GX101" s="617"/>
      <c r="GY101" s="617"/>
      <c r="GZ101" s="617"/>
      <c r="HA101" s="617"/>
      <c r="HB101" s="617"/>
      <c r="HC101" s="617"/>
      <c r="HD101" s="617"/>
      <c r="HE101" s="617"/>
      <c r="HF101" s="617"/>
      <c r="HG101" s="617"/>
      <c r="HH101" s="617"/>
      <c r="HI101" s="617"/>
      <c r="HJ101" s="617"/>
      <c r="HK101" s="617"/>
      <c r="HL101" s="617"/>
      <c r="HM101" s="617"/>
      <c r="HN101" s="617"/>
      <c r="HO101" s="617"/>
      <c r="HP101" s="617"/>
      <c r="HQ101" s="617"/>
      <c r="HR101" s="617"/>
      <c r="HS101" s="617"/>
      <c r="HT101" s="617"/>
      <c r="HU101" s="617"/>
      <c r="HV101" s="617"/>
      <c r="HW101" s="617"/>
      <c r="HX101" s="617"/>
      <c r="HY101" s="617"/>
      <c r="HZ101" s="617"/>
      <c r="IA101" s="617"/>
      <c r="IB101" s="617"/>
      <c r="IC101" s="617"/>
      <c r="ID101" s="617"/>
      <c r="IE101" s="617"/>
      <c r="IF101" s="617"/>
      <c r="IG101" s="617"/>
      <c r="IH101" s="617"/>
      <c r="II101" s="617"/>
      <c r="IJ101" s="617"/>
      <c r="IK101" s="617"/>
      <c r="IL101" s="617"/>
      <c r="IM101" s="617"/>
      <c r="IN101" s="617"/>
      <c r="IO101" s="617"/>
      <c r="IP101" s="617"/>
      <c r="IQ101" s="617"/>
      <c r="IR101" s="617"/>
      <c r="IS101" s="617"/>
      <c r="IT101" s="617"/>
      <c r="IU101" s="617"/>
      <c r="IV101" s="617"/>
    </row>
    <row r="102" s="646" customFormat="1" ht="21" customHeight="1" spans="1:256">
      <c r="A102" s="422" t="s">
        <v>148</v>
      </c>
      <c r="B102" s="415" t="s">
        <v>119</v>
      </c>
      <c r="C102" s="423" t="s">
        <v>149</v>
      </c>
      <c r="D102" s="432">
        <v>327222</v>
      </c>
      <c r="E102" s="787">
        <v>325782</v>
      </c>
      <c r="F102" s="787">
        <v>201816</v>
      </c>
      <c r="G102" s="787">
        <v>107148</v>
      </c>
      <c r="H102" s="787">
        <v>0</v>
      </c>
      <c r="I102" s="787">
        <v>16818</v>
      </c>
      <c r="J102" s="787">
        <v>0</v>
      </c>
      <c r="K102" s="787"/>
      <c r="L102" s="787"/>
      <c r="M102" s="787"/>
      <c r="N102" s="787"/>
      <c r="O102" s="787">
        <v>0</v>
      </c>
      <c r="P102" s="787"/>
      <c r="Q102" s="787"/>
      <c r="R102" s="787">
        <v>0</v>
      </c>
      <c r="S102" s="787"/>
      <c r="T102" s="787">
        <v>1440</v>
      </c>
      <c r="U102" s="787">
        <v>1440</v>
      </c>
      <c r="V102" s="790">
        <v>0</v>
      </c>
      <c r="W102" s="790"/>
      <c r="X102" s="790"/>
      <c r="Y102" s="790">
        <v>0</v>
      </c>
      <c r="Z102" s="781"/>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17"/>
      <c r="BD102" s="617"/>
      <c r="BE102" s="617"/>
      <c r="BF102" s="617"/>
      <c r="BG102" s="617"/>
      <c r="BH102" s="617"/>
      <c r="BI102" s="617"/>
      <c r="BJ102" s="617"/>
      <c r="BK102" s="617"/>
      <c r="BL102" s="617"/>
      <c r="BM102" s="617"/>
      <c r="BN102" s="617"/>
      <c r="BO102" s="617"/>
      <c r="BP102" s="617"/>
      <c r="BQ102" s="617"/>
      <c r="BR102" s="617"/>
      <c r="BS102" s="617"/>
      <c r="BT102" s="617"/>
      <c r="BU102" s="617"/>
      <c r="BV102" s="617"/>
      <c r="BW102" s="617"/>
      <c r="BX102" s="617"/>
      <c r="BY102" s="617"/>
      <c r="BZ102" s="617"/>
      <c r="CA102" s="617"/>
      <c r="CB102" s="617"/>
      <c r="CC102" s="617"/>
      <c r="CD102" s="617"/>
      <c r="CE102" s="617"/>
      <c r="CF102" s="617"/>
      <c r="CG102" s="617"/>
      <c r="CH102" s="617"/>
      <c r="CI102" s="617"/>
      <c r="CJ102" s="617"/>
      <c r="CK102" s="617"/>
      <c r="CL102" s="617"/>
      <c r="CM102" s="617"/>
      <c r="CN102" s="617"/>
      <c r="CO102" s="617"/>
      <c r="CP102" s="617"/>
      <c r="CQ102" s="617"/>
      <c r="CR102" s="617"/>
      <c r="CS102" s="617"/>
      <c r="CT102" s="617"/>
      <c r="CU102" s="617"/>
      <c r="CV102" s="617"/>
      <c r="CW102" s="617"/>
      <c r="CX102" s="617"/>
      <c r="CY102" s="617"/>
      <c r="CZ102" s="617"/>
      <c r="DA102" s="617"/>
      <c r="DB102" s="617"/>
      <c r="DC102" s="617"/>
      <c r="DD102" s="617"/>
      <c r="DE102" s="617"/>
      <c r="DF102" s="617"/>
      <c r="DG102" s="617"/>
      <c r="DH102" s="617"/>
      <c r="DI102" s="617"/>
      <c r="DJ102" s="617"/>
      <c r="DK102" s="617"/>
      <c r="DL102" s="617"/>
      <c r="DM102" s="617"/>
      <c r="DN102" s="617"/>
      <c r="DO102" s="617"/>
      <c r="DP102" s="617"/>
      <c r="DQ102" s="617"/>
      <c r="DR102" s="617"/>
      <c r="DS102" s="617"/>
      <c r="DT102" s="617"/>
      <c r="DU102" s="617"/>
      <c r="DV102" s="617"/>
      <c r="DW102" s="617"/>
      <c r="DX102" s="617"/>
      <c r="DY102" s="617"/>
      <c r="DZ102" s="617"/>
      <c r="EA102" s="617"/>
      <c r="EB102" s="617"/>
      <c r="EC102" s="617"/>
      <c r="ED102" s="617"/>
      <c r="EE102" s="617"/>
      <c r="EF102" s="617"/>
      <c r="EG102" s="617"/>
      <c r="EH102" s="617"/>
      <c r="EI102" s="617"/>
      <c r="EJ102" s="617"/>
      <c r="EK102" s="617"/>
      <c r="EL102" s="617"/>
      <c r="EM102" s="617"/>
      <c r="EN102" s="617"/>
      <c r="EO102" s="617"/>
      <c r="EP102" s="617"/>
      <c r="EQ102" s="617"/>
      <c r="ER102" s="617"/>
      <c r="ES102" s="617"/>
      <c r="ET102" s="617"/>
      <c r="EU102" s="617"/>
      <c r="EV102" s="617"/>
      <c r="EW102" s="617"/>
      <c r="EX102" s="617"/>
      <c r="EY102" s="617"/>
      <c r="EZ102" s="617"/>
      <c r="FA102" s="617"/>
      <c r="FB102" s="617"/>
      <c r="FC102" s="617"/>
      <c r="FD102" s="617"/>
      <c r="FE102" s="617"/>
      <c r="FF102" s="617"/>
      <c r="FG102" s="617"/>
      <c r="FH102" s="617"/>
      <c r="FI102" s="617"/>
      <c r="FJ102" s="617"/>
      <c r="FK102" s="617"/>
      <c r="FL102" s="617"/>
      <c r="FM102" s="617"/>
      <c r="FN102" s="617"/>
      <c r="FO102" s="617"/>
      <c r="FP102" s="617"/>
      <c r="FQ102" s="617"/>
      <c r="FR102" s="617"/>
      <c r="FS102" s="617"/>
      <c r="FT102" s="617"/>
      <c r="FU102" s="617"/>
      <c r="FV102" s="617"/>
      <c r="FW102" s="617"/>
      <c r="FX102" s="617"/>
      <c r="FY102" s="617"/>
      <c r="FZ102" s="617"/>
      <c r="GA102" s="617"/>
      <c r="GB102" s="617"/>
      <c r="GC102" s="617"/>
      <c r="GD102" s="617"/>
      <c r="GE102" s="617"/>
      <c r="GF102" s="617"/>
      <c r="GG102" s="617"/>
      <c r="GH102" s="617"/>
      <c r="GI102" s="617"/>
      <c r="GJ102" s="617"/>
      <c r="GK102" s="617"/>
      <c r="GL102" s="617"/>
      <c r="GM102" s="617"/>
      <c r="GN102" s="617"/>
      <c r="GO102" s="617"/>
      <c r="GP102" s="617"/>
      <c r="GQ102" s="617"/>
      <c r="GR102" s="617"/>
      <c r="GS102" s="617"/>
      <c r="GT102" s="617"/>
      <c r="GU102" s="617"/>
      <c r="GV102" s="617"/>
      <c r="GW102" s="617"/>
      <c r="GX102" s="617"/>
      <c r="GY102" s="617"/>
      <c r="GZ102" s="617"/>
      <c r="HA102" s="617"/>
      <c r="HB102" s="617"/>
      <c r="HC102" s="617"/>
      <c r="HD102" s="617"/>
      <c r="HE102" s="617"/>
      <c r="HF102" s="617"/>
      <c r="HG102" s="617"/>
      <c r="HH102" s="617"/>
      <c r="HI102" s="617"/>
      <c r="HJ102" s="617"/>
      <c r="HK102" s="617"/>
      <c r="HL102" s="617"/>
      <c r="HM102" s="617"/>
      <c r="HN102" s="617"/>
      <c r="HO102" s="617"/>
      <c r="HP102" s="617"/>
      <c r="HQ102" s="617"/>
      <c r="HR102" s="617"/>
      <c r="HS102" s="617"/>
      <c r="HT102" s="617"/>
      <c r="HU102" s="617"/>
      <c r="HV102" s="617"/>
      <c r="HW102" s="617"/>
      <c r="HX102" s="617"/>
      <c r="HY102" s="617"/>
      <c r="HZ102" s="617"/>
      <c r="IA102" s="617"/>
      <c r="IB102" s="617"/>
      <c r="IC102" s="617"/>
      <c r="ID102" s="617"/>
      <c r="IE102" s="617"/>
      <c r="IF102" s="617"/>
      <c r="IG102" s="617"/>
      <c r="IH102" s="617"/>
      <c r="II102" s="617"/>
      <c r="IJ102" s="617"/>
      <c r="IK102" s="617"/>
      <c r="IL102" s="617"/>
      <c r="IM102" s="617"/>
      <c r="IN102" s="617"/>
      <c r="IO102" s="617"/>
      <c r="IP102" s="617"/>
      <c r="IQ102" s="617"/>
      <c r="IR102" s="617"/>
      <c r="IS102" s="617"/>
      <c r="IT102" s="617"/>
      <c r="IU102" s="617"/>
      <c r="IV102" s="617"/>
    </row>
    <row r="103" s="640" customFormat="1" ht="21" customHeight="1" spans="1:256">
      <c r="A103" s="422" t="s">
        <v>289</v>
      </c>
      <c r="B103" s="415" t="s">
        <v>119</v>
      </c>
      <c r="C103" s="423" t="s">
        <v>128</v>
      </c>
      <c r="D103" s="432">
        <f>D104+D107</f>
        <v>87476</v>
      </c>
      <c r="E103" s="432">
        <f>E104+E107</f>
        <v>87476</v>
      </c>
      <c r="F103" s="448"/>
      <c r="G103" s="448"/>
      <c r="H103" s="448"/>
      <c r="I103" s="448"/>
      <c r="J103" s="448"/>
      <c r="K103" s="788">
        <v>87476</v>
      </c>
      <c r="L103" s="448">
        <v>49434</v>
      </c>
      <c r="M103" s="448">
        <v>24717</v>
      </c>
      <c r="N103" s="448"/>
      <c r="O103" s="448"/>
      <c r="P103" s="448">
        <v>3090</v>
      </c>
      <c r="Q103" s="448">
        <v>2163</v>
      </c>
      <c r="R103" s="448"/>
      <c r="S103" s="448"/>
      <c r="T103" s="448"/>
      <c r="U103" s="448"/>
      <c r="V103" s="448"/>
      <c r="W103" s="448">
        <v>3027</v>
      </c>
      <c r="X103" s="448">
        <v>5045</v>
      </c>
      <c r="Y103" s="448"/>
      <c r="Z103" s="781"/>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7"/>
      <c r="BI103" s="617"/>
      <c r="BJ103" s="617"/>
      <c r="BK103" s="617"/>
      <c r="BL103" s="617"/>
      <c r="BM103" s="617"/>
      <c r="BN103" s="617"/>
      <c r="BO103" s="617"/>
      <c r="BP103" s="617"/>
      <c r="BQ103" s="617"/>
      <c r="BR103" s="617"/>
      <c r="BS103" s="617"/>
      <c r="BT103" s="617"/>
      <c r="BU103" s="617"/>
      <c r="BV103" s="617"/>
      <c r="BW103" s="617"/>
      <c r="BX103" s="617"/>
      <c r="BY103" s="617"/>
      <c r="BZ103" s="617"/>
      <c r="CA103" s="617"/>
      <c r="CB103" s="617"/>
      <c r="CC103" s="617"/>
      <c r="CD103" s="617"/>
      <c r="CE103" s="617"/>
      <c r="CF103" s="617"/>
      <c r="CG103" s="617"/>
      <c r="CH103" s="617"/>
      <c r="CI103" s="617"/>
      <c r="CJ103" s="617"/>
      <c r="CK103" s="617"/>
      <c r="CL103" s="617"/>
      <c r="CM103" s="617"/>
      <c r="CN103" s="617"/>
      <c r="CO103" s="617"/>
      <c r="CP103" s="617"/>
      <c r="CQ103" s="617"/>
      <c r="CR103" s="617"/>
      <c r="CS103" s="617"/>
      <c r="CT103" s="617"/>
      <c r="CU103" s="617"/>
      <c r="CV103" s="617"/>
      <c r="CW103" s="617"/>
      <c r="CX103" s="617"/>
      <c r="CY103" s="617"/>
      <c r="CZ103" s="617"/>
      <c r="DA103" s="617"/>
      <c r="DB103" s="617"/>
      <c r="DC103" s="617"/>
      <c r="DD103" s="617"/>
      <c r="DE103" s="617"/>
      <c r="DF103" s="617"/>
      <c r="DG103" s="617"/>
      <c r="DH103" s="617"/>
      <c r="DI103" s="617"/>
      <c r="DJ103" s="617"/>
      <c r="DK103" s="617"/>
      <c r="DL103" s="617"/>
      <c r="DM103" s="617"/>
      <c r="DN103" s="617"/>
      <c r="DO103" s="617"/>
      <c r="DP103" s="617"/>
      <c r="DQ103" s="617"/>
      <c r="DR103" s="617"/>
      <c r="DS103" s="617"/>
      <c r="DT103" s="617"/>
      <c r="DU103" s="617"/>
      <c r="DV103" s="617"/>
      <c r="DW103" s="617"/>
      <c r="DX103" s="617"/>
      <c r="DY103" s="617"/>
      <c r="DZ103" s="617"/>
      <c r="EA103" s="617"/>
      <c r="EB103" s="617"/>
      <c r="EC103" s="617"/>
      <c r="ED103" s="617"/>
      <c r="EE103" s="617"/>
      <c r="EF103" s="617"/>
      <c r="EG103" s="617"/>
      <c r="EH103" s="617"/>
      <c r="EI103" s="617"/>
      <c r="EJ103" s="617"/>
      <c r="EK103" s="617"/>
      <c r="EL103" s="617"/>
      <c r="EM103" s="617"/>
      <c r="EN103" s="617"/>
      <c r="EO103" s="617"/>
      <c r="EP103" s="617"/>
      <c r="EQ103" s="617"/>
      <c r="ER103" s="617"/>
      <c r="ES103" s="617"/>
      <c r="ET103" s="617"/>
      <c r="EU103" s="617"/>
      <c r="EV103" s="617"/>
      <c r="EW103" s="617"/>
      <c r="EX103" s="617"/>
      <c r="EY103" s="617"/>
      <c r="EZ103" s="617"/>
      <c r="FA103" s="617"/>
      <c r="FB103" s="617"/>
      <c r="FC103" s="617"/>
      <c r="FD103" s="617"/>
      <c r="FE103" s="617"/>
      <c r="FF103" s="617"/>
      <c r="FG103" s="617"/>
      <c r="FH103" s="617"/>
      <c r="FI103" s="617"/>
      <c r="FJ103" s="617"/>
      <c r="FK103" s="617"/>
      <c r="FL103" s="617"/>
      <c r="FM103" s="617"/>
      <c r="FN103" s="617"/>
      <c r="FO103" s="617"/>
      <c r="FP103" s="617"/>
      <c r="FQ103" s="617"/>
      <c r="FR103" s="617"/>
      <c r="FS103" s="617"/>
      <c r="FT103" s="617"/>
      <c r="FU103" s="617"/>
      <c r="FV103" s="617"/>
      <c r="FW103" s="617"/>
      <c r="FX103" s="617"/>
      <c r="FY103" s="617"/>
      <c r="FZ103" s="617"/>
      <c r="GA103" s="617"/>
      <c r="GB103" s="617"/>
      <c r="GC103" s="617"/>
      <c r="GD103" s="617"/>
      <c r="GE103" s="617"/>
      <c r="GF103" s="617"/>
      <c r="GG103" s="617"/>
      <c r="GH103" s="617"/>
      <c r="GI103" s="617"/>
      <c r="GJ103" s="617"/>
      <c r="GK103" s="617"/>
      <c r="GL103" s="617"/>
      <c r="GM103" s="617"/>
      <c r="GN103" s="617"/>
      <c r="GO103" s="617"/>
      <c r="GP103" s="617"/>
      <c r="GQ103" s="617"/>
      <c r="GR103" s="617"/>
      <c r="GS103" s="617"/>
      <c r="GT103" s="617"/>
      <c r="GU103" s="617"/>
      <c r="GV103" s="617"/>
      <c r="GW103" s="617"/>
      <c r="GX103" s="617"/>
      <c r="GY103" s="617"/>
      <c r="GZ103" s="617"/>
      <c r="HA103" s="617"/>
      <c r="HB103" s="617"/>
      <c r="HC103" s="617"/>
      <c r="HD103" s="617"/>
      <c r="HE103" s="617"/>
      <c r="HF103" s="617"/>
      <c r="HG103" s="617"/>
      <c r="HH103" s="617"/>
      <c r="HI103" s="617"/>
      <c r="HJ103" s="617"/>
      <c r="HK103" s="617"/>
      <c r="HL103" s="617"/>
      <c r="HM103" s="617"/>
      <c r="HN103" s="617"/>
      <c r="HO103" s="617"/>
      <c r="HP103" s="617"/>
      <c r="HQ103" s="617"/>
      <c r="HR103" s="617"/>
      <c r="HS103" s="617"/>
      <c r="HT103" s="617"/>
      <c r="HU103" s="617"/>
      <c r="HV103" s="617"/>
      <c r="HW103" s="617"/>
      <c r="HX103" s="617"/>
      <c r="HY103" s="617"/>
      <c r="HZ103" s="617"/>
      <c r="IA103" s="617"/>
      <c r="IB103" s="617"/>
      <c r="IC103" s="617"/>
      <c r="ID103" s="617"/>
      <c r="IE103" s="617"/>
      <c r="IF103" s="617"/>
      <c r="IG103" s="617"/>
      <c r="IH103" s="617"/>
      <c r="II103" s="617"/>
      <c r="IJ103" s="617"/>
      <c r="IK103" s="617"/>
      <c r="IL103" s="617"/>
      <c r="IM103" s="617"/>
      <c r="IN103" s="617"/>
      <c r="IO103" s="617"/>
      <c r="IP103" s="617"/>
      <c r="IQ103" s="617"/>
      <c r="IR103" s="617"/>
      <c r="IS103" s="617"/>
      <c r="IT103" s="617"/>
      <c r="IU103" s="617"/>
      <c r="IV103" s="617"/>
    </row>
    <row r="104" s="640" customFormat="1" ht="21" customHeight="1" spans="1:256">
      <c r="A104" s="422" t="s">
        <v>302</v>
      </c>
      <c r="B104" s="415" t="s">
        <v>119</v>
      </c>
      <c r="C104" s="423" t="s">
        <v>129</v>
      </c>
      <c r="D104" s="432">
        <v>74151</v>
      </c>
      <c r="E104" s="432">
        <v>74151</v>
      </c>
      <c r="F104" s="448"/>
      <c r="G104" s="448"/>
      <c r="H104" s="448"/>
      <c r="I104" s="448"/>
      <c r="J104" s="448"/>
      <c r="K104" s="788">
        <v>74151</v>
      </c>
      <c r="L104" s="448">
        <v>49434</v>
      </c>
      <c r="M104" s="448">
        <v>24717</v>
      </c>
      <c r="N104" s="448"/>
      <c r="O104" s="448"/>
      <c r="P104" s="448"/>
      <c r="Q104" s="448"/>
      <c r="R104" s="448"/>
      <c r="S104" s="448"/>
      <c r="T104" s="448"/>
      <c r="U104" s="448"/>
      <c r="V104" s="448"/>
      <c r="W104" s="448"/>
      <c r="X104" s="448"/>
      <c r="Y104" s="448"/>
      <c r="Z104" s="781"/>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17"/>
      <c r="BD104" s="617"/>
      <c r="BE104" s="617"/>
      <c r="BF104" s="617"/>
      <c r="BG104" s="617"/>
      <c r="BH104" s="617"/>
      <c r="BI104" s="617"/>
      <c r="BJ104" s="617"/>
      <c r="BK104" s="617"/>
      <c r="BL104" s="617"/>
      <c r="BM104" s="617"/>
      <c r="BN104" s="617"/>
      <c r="BO104" s="617"/>
      <c r="BP104" s="617"/>
      <c r="BQ104" s="617"/>
      <c r="BR104" s="617"/>
      <c r="BS104" s="617"/>
      <c r="BT104" s="617"/>
      <c r="BU104" s="617"/>
      <c r="BV104" s="617"/>
      <c r="BW104" s="617"/>
      <c r="BX104" s="617"/>
      <c r="BY104" s="617"/>
      <c r="BZ104" s="617"/>
      <c r="CA104" s="617"/>
      <c r="CB104" s="617"/>
      <c r="CC104" s="617"/>
      <c r="CD104" s="617"/>
      <c r="CE104" s="617"/>
      <c r="CF104" s="617"/>
      <c r="CG104" s="617"/>
      <c r="CH104" s="617"/>
      <c r="CI104" s="617"/>
      <c r="CJ104" s="617"/>
      <c r="CK104" s="617"/>
      <c r="CL104" s="617"/>
      <c r="CM104" s="617"/>
      <c r="CN104" s="617"/>
      <c r="CO104" s="617"/>
      <c r="CP104" s="617"/>
      <c r="CQ104" s="617"/>
      <c r="CR104" s="617"/>
      <c r="CS104" s="617"/>
      <c r="CT104" s="617"/>
      <c r="CU104" s="617"/>
      <c r="CV104" s="617"/>
      <c r="CW104" s="617"/>
      <c r="CX104" s="617"/>
      <c r="CY104" s="617"/>
      <c r="CZ104" s="617"/>
      <c r="DA104" s="617"/>
      <c r="DB104" s="617"/>
      <c r="DC104" s="617"/>
      <c r="DD104" s="617"/>
      <c r="DE104" s="617"/>
      <c r="DF104" s="617"/>
      <c r="DG104" s="617"/>
      <c r="DH104" s="617"/>
      <c r="DI104" s="617"/>
      <c r="DJ104" s="617"/>
      <c r="DK104" s="617"/>
      <c r="DL104" s="617"/>
      <c r="DM104" s="617"/>
      <c r="DN104" s="617"/>
      <c r="DO104" s="617"/>
      <c r="DP104" s="617"/>
      <c r="DQ104" s="617"/>
      <c r="DR104" s="617"/>
      <c r="DS104" s="617"/>
      <c r="DT104" s="617"/>
      <c r="DU104" s="617"/>
      <c r="DV104" s="617"/>
      <c r="DW104" s="617"/>
      <c r="DX104" s="617"/>
      <c r="DY104" s="617"/>
      <c r="DZ104" s="617"/>
      <c r="EA104" s="617"/>
      <c r="EB104" s="617"/>
      <c r="EC104" s="617"/>
      <c r="ED104" s="617"/>
      <c r="EE104" s="617"/>
      <c r="EF104" s="617"/>
      <c r="EG104" s="617"/>
      <c r="EH104" s="617"/>
      <c r="EI104" s="617"/>
      <c r="EJ104" s="617"/>
      <c r="EK104" s="617"/>
      <c r="EL104" s="617"/>
      <c r="EM104" s="617"/>
      <c r="EN104" s="617"/>
      <c r="EO104" s="617"/>
      <c r="EP104" s="617"/>
      <c r="EQ104" s="617"/>
      <c r="ER104" s="617"/>
      <c r="ES104" s="617"/>
      <c r="ET104" s="617"/>
      <c r="EU104" s="617"/>
      <c r="EV104" s="617"/>
      <c r="EW104" s="617"/>
      <c r="EX104" s="617"/>
      <c r="EY104" s="617"/>
      <c r="EZ104" s="617"/>
      <c r="FA104" s="617"/>
      <c r="FB104" s="617"/>
      <c r="FC104" s="617"/>
      <c r="FD104" s="617"/>
      <c r="FE104" s="617"/>
      <c r="FF104" s="617"/>
      <c r="FG104" s="617"/>
      <c r="FH104" s="617"/>
      <c r="FI104" s="617"/>
      <c r="FJ104" s="617"/>
      <c r="FK104" s="617"/>
      <c r="FL104" s="617"/>
      <c r="FM104" s="617"/>
      <c r="FN104" s="617"/>
      <c r="FO104" s="617"/>
      <c r="FP104" s="617"/>
      <c r="FQ104" s="617"/>
      <c r="FR104" s="617"/>
      <c r="FS104" s="617"/>
      <c r="FT104" s="617"/>
      <c r="FU104" s="617"/>
      <c r="FV104" s="617"/>
      <c r="FW104" s="617"/>
      <c r="FX104" s="617"/>
      <c r="FY104" s="617"/>
      <c r="FZ104" s="617"/>
      <c r="GA104" s="617"/>
      <c r="GB104" s="617"/>
      <c r="GC104" s="617"/>
      <c r="GD104" s="617"/>
      <c r="GE104" s="617"/>
      <c r="GF104" s="617"/>
      <c r="GG104" s="617"/>
      <c r="GH104" s="617"/>
      <c r="GI104" s="617"/>
      <c r="GJ104" s="617"/>
      <c r="GK104" s="617"/>
      <c r="GL104" s="617"/>
      <c r="GM104" s="617"/>
      <c r="GN104" s="617"/>
      <c r="GO104" s="617"/>
      <c r="GP104" s="617"/>
      <c r="GQ104" s="617"/>
      <c r="GR104" s="617"/>
      <c r="GS104" s="617"/>
      <c r="GT104" s="617"/>
      <c r="GU104" s="617"/>
      <c r="GV104" s="617"/>
      <c r="GW104" s="617"/>
      <c r="GX104" s="617"/>
      <c r="GY104" s="617"/>
      <c r="GZ104" s="617"/>
      <c r="HA104" s="617"/>
      <c r="HB104" s="617"/>
      <c r="HC104" s="617"/>
      <c r="HD104" s="617"/>
      <c r="HE104" s="617"/>
      <c r="HF104" s="617"/>
      <c r="HG104" s="617"/>
      <c r="HH104" s="617"/>
      <c r="HI104" s="617"/>
      <c r="HJ104" s="617"/>
      <c r="HK104" s="617"/>
      <c r="HL104" s="617"/>
      <c r="HM104" s="617"/>
      <c r="HN104" s="617"/>
      <c r="HO104" s="617"/>
      <c r="HP104" s="617"/>
      <c r="HQ104" s="617"/>
      <c r="HR104" s="617"/>
      <c r="HS104" s="617"/>
      <c r="HT104" s="617"/>
      <c r="HU104" s="617"/>
      <c r="HV104" s="617"/>
      <c r="HW104" s="617"/>
      <c r="HX104" s="617"/>
      <c r="HY104" s="617"/>
      <c r="HZ104" s="617"/>
      <c r="IA104" s="617"/>
      <c r="IB104" s="617"/>
      <c r="IC104" s="617"/>
      <c r="ID104" s="617"/>
      <c r="IE104" s="617"/>
      <c r="IF104" s="617"/>
      <c r="IG104" s="617"/>
      <c r="IH104" s="617"/>
      <c r="II104" s="617"/>
      <c r="IJ104" s="617"/>
      <c r="IK104" s="617"/>
      <c r="IL104" s="617"/>
      <c r="IM104" s="617"/>
      <c r="IN104" s="617"/>
      <c r="IO104" s="617"/>
      <c r="IP104" s="617"/>
      <c r="IQ104" s="617"/>
      <c r="IR104" s="617"/>
      <c r="IS104" s="617"/>
      <c r="IT104" s="617"/>
      <c r="IU104" s="617"/>
      <c r="IV104" s="617"/>
    </row>
    <row r="105" s="640" customFormat="1" ht="21" customHeight="1" spans="1:256">
      <c r="A105" s="422" t="s">
        <v>303</v>
      </c>
      <c r="B105" s="415" t="s">
        <v>119</v>
      </c>
      <c r="C105" s="423" t="s">
        <v>131</v>
      </c>
      <c r="D105" s="432">
        <v>49434</v>
      </c>
      <c r="E105" s="432">
        <v>49434</v>
      </c>
      <c r="F105" s="448"/>
      <c r="G105" s="448"/>
      <c r="H105" s="448"/>
      <c r="I105" s="448"/>
      <c r="J105" s="448"/>
      <c r="K105" s="788">
        <v>49434</v>
      </c>
      <c r="L105" s="448">
        <v>49434</v>
      </c>
      <c r="M105" s="448"/>
      <c r="N105" s="448"/>
      <c r="O105" s="448"/>
      <c r="P105" s="448"/>
      <c r="Q105" s="448"/>
      <c r="R105" s="448"/>
      <c r="S105" s="448"/>
      <c r="T105" s="448"/>
      <c r="U105" s="448"/>
      <c r="V105" s="448"/>
      <c r="W105" s="448"/>
      <c r="X105" s="448"/>
      <c r="Y105" s="448"/>
      <c r="Z105" s="781"/>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17"/>
      <c r="BR105" s="617"/>
      <c r="BS105" s="617"/>
      <c r="BT105" s="617"/>
      <c r="BU105" s="617"/>
      <c r="BV105" s="617"/>
      <c r="BW105" s="617"/>
      <c r="BX105" s="617"/>
      <c r="BY105" s="617"/>
      <c r="BZ105" s="617"/>
      <c r="CA105" s="617"/>
      <c r="CB105" s="617"/>
      <c r="CC105" s="617"/>
      <c r="CD105" s="617"/>
      <c r="CE105" s="617"/>
      <c r="CF105" s="617"/>
      <c r="CG105" s="617"/>
      <c r="CH105" s="617"/>
      <c r="CI105" s="617"/>
      <c r="CJ105" s="617"/>
      <c r="CK105" s="617"/>
      <c r="CL105" s="617"/>
      <c r="CM105" s="617"/>
      <c r="CN105" s="617"/>
      <c r="CO105" s="617"/>
      <c r="CP105" s="617"/>
      <c r="CQ105" s="617"/>
      <c r="CR105" s="617"/>
      <c r="CS105" s="617"/>
      <c r="CT105" s="617"/>
      <c r="CU105" s="617"/>
      <c r="CV105" s="617"/>
      <c r="CW105" s="617"/>
      <c r="CX105" s="617"/>
      <c r="CY105" s="617"/>
      <c r="CZ105" s="617"/>
      <c r="DA105" s="617"/>
      <c r="DB105" s="617"/>
      <c r="DC105" s="617"/>
      <c r="DD105" s="617"/>
      <c r="DE105" s="617"/>
      <c r="DF105" s="617"/>
      <c r="DG105" s="617"/>
      <c r="DH105" s="617"/>
      <c r="DI105" s="617"/>
      <c r="DJ105" s="617"/>
      <c r="DK105" s="617"/>
      <c r="DL105" s="617"/>
      <c r="DM105" s="617"/>
      <c r="DN105" s="617"/>
      <c r="DO105" s="617"/>
      <c r="DP105" s="617"/>
      <c r="DQ105" s="617"/>
      <c r="DR105" s="617"/>
      <c r="DS105" s="617"/>
      <c r="DT105" s="617"/>
      <c r="DU105" s="617"/>
      <c r="DV105" s="617"/>
      <c r="DW105" s="617"/>
      <c r="DX105" s="617"/>
      <c r="DY105" s="617"/>
      <c r="DZ105" s="617"/>
      <c r="EA105" s="617"/>
      <c r="EB105" s="617"/>
      <c r="EC105" s="617"/>
      <c r="ED105" s="617"/>
      <c r="EE105" s="617"/>
      <c r="EF105" s="617"/>
      <c r="EG105" s="617"/>
      <c r="EH105" s="617"/>
      <c r="EI105" s="617"/>
      <c r="EJ105" s="617"/>
      <c r="EK105" s="617"/>
      <c r="EL105" s="617"/>
      <c r="EM105" s="617"/>
      <c r="EN105" s="617"/>
      <c r="EO105" s="617"/>
      <c r="EP105" s="617"/>
      <c r="EQ105" s="617"/>
      <c r="ER105" s="617"/>
      <c r="ES105" s="617"/>
      <c r="ET105" s="617"/>
      <c r="EU105" s="617"/>
      <c r="EV105" s="617"/>
      <c r="EW105" s="617"/>
      <c r="EX105" s="617"/>
      <c r="EY105" s="617"/>
      <c r="EZ105" s="617"/>
      <c r="FA105" s="617"/>
      <c r="FB105" s="617"/>
      <c r="FC105" s="617"/>
      <c r="FD105" s="617"/>
      <c r="FE105" s="617"/>
      <c r="FF105" s="617"/>
      <c r="FG105" s="617"/>
      <c r="FH105" s="617"/>
      <c r="FI105" s="617"/>
      <c r="FJ105" s="617"/>
      <c r="FK105" s="617"/>
      <c r="FL105" s="617"/>
      <c r="FM105" s="617"/>
      <c r="FN105" s="617"/>
      <c r="FO105" s="617"/>
      <c r="FP105" s="617"/>
      <c r="FQ105" s="617"/>
      <c r="FR105" s="617"/>
      <c r="FS105" s="617"/>
      <c r="FT105" s="617"/>
      <c r="FU105" s="617"/>
      <c r="FV105" s="617"/>
      <c r="FW105" s="617"/>
      <c r="FX105" s="617"/>
      <c r="FY105" s="617"/>
      <c r="FZ105" s="617"/>
      <c r="GA105" s="617"/>
      <c r="GB105" s="617"/>
      <c r="GC105" s="617"/>
      <c r="GD105" s="617"/>
      <c r="GE105" s="617"/>
      <c r="GF105" s="617"/>
      <c r="GG105" s="617"/>
      <c r="GH105" s="617"/>
      <c r="GI105" s="617"/>
      <c r="GJ105" s="617"/>
      <c r="GK105" s="617"/>
      <c r="GL105" s="617"/>
      <c r="GM105" s="617"/>
      <c r="GN105" s="617"/>
      <c r="GO105" s="617"/>
      <c r="GP105" s="617"/>
      <c r="GQ105" s="617"/>
      <c r="GR105" s="617"/>
      <c r="GS105" s="617"/>
      <c r="GT105" s="617"/>
      <c r="GU105" s="617"/>
      <c r="GV105" s="617"/>
      <c r="GW105" s="617"/>
      <c r="GX105" s="617"/>
      <c r="GY105" s="617"/>
      <c r="GZ105" s="617"/>
      <c r="HA105" s="617"/>
      <c r="HB105" s="617"/>
      <c r="HC105" s="617"/>
      <c r="HD105" s="617"/>
      <c r="HE105" s="617"/>
      <c r="HF105" s="617"/>
      <c r="HG105" s="617"/>
      <c r="HH105" s="617"/>
      <c r="HI105" s="617"/>
      <c r="HJ105" s="617"/>
      <c r="HK105" s="617"/>
      <c r="HL105" s="617"/>
      <c r="HM105" s="617"/>
      <c r="HN105" s="617"/>
      <c r="HO105" s="617"/>
      <c r="HP105" s="617"/>
      <c r="HQ105" s="617"/>
      <c r="HR105" s="617"/>
      <c r="HS105" s="617"/>
      <c r="HT105" s="617"/>
      <c r="HU105" s="617"/>
      <c r="HV105" s="617"/>
      <c r="HW105" s="617"/>
      <c r="HX105" s="617"/>
      <c r="HY105" s="617"/>
      <c r="HZ105" s="617"/>
      <c r="IA105" s="617"/>
      <c r="IB105" s="617"/>
      <c r="IC105" s="617"/>
      <c r="ID105" s="617"/>
      <c r="IE105" s="617"/>
      <c r="IF105" s="617"/>
      <c r="IG105" s="617"/>
      <c r="IH105" s="617"/>
      <c r="II105" s="617"/>
      <c r="IJ105" s="617"/>
      <c r="IK105" s="617"/>
      <c r="IL105" s="617"/>
      <c r="IM105" s="617"/>
      <c r="IN105" s="617"/>
      <c r="IO105" s="617"/>
      <c r="IP105" s="617"/>
      <c r="IQ105" s="617"/>
      <c r="IR105" s="617"/>
      <c r="IS105" s="617"/>
      <c r="IT105" s="617"/>
      <c r="IU105" s="617"/>
      <c r="IV105" s="617"/>
    </row>
    <row r="106" s="640" customFormat="1" ht="21" customHeight="1" spans="1:256">
      <c r="A106" s="422" t="s">
        <v>304</v>
      </c>
      <c r="B106" s="415" t="s">
        <v>119</v>
      </c>
      <c r="C106" s="423" t="s">
        <v>133</v>
      </c>
      <c r="D106" s="432">
        <v>24717</v>
      </c>
      <c r="E106" s="432">
        <v>24717</v>
      </c>
      <c r="F106" s="448"/>
      <c r="G106" s="448"/>
      <c r="H106" s="448"/>
      <c r="I106" s="448"/>
      <c r="J106" s="448"/>
      <c r="K106" s="788">
        <v>24717</v>
      </c>
      <c r="L106" s="448"/>
      <c r="M106" s="448">
        <v>24717</v>
      </c>
      <c r="N106" s="448"/>
      <c r="O106" s="448"/>
      <c r="P106" s="448"/>
      <c r="Q106" s="448"/>
      <c r="R106" s="448"/>
      <c r="S106" s="448"/>
      <c r="T106" s="448"/>
      <c r="U106" s="448"/>
      <c r="V106" s="448"/>
      <c r="W106" s="448"/>
      <c r="X106" s="448"/>
      <c r="Y106" s="448"/>
      <c r="Z106" s="781"/>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617"/>
      <c r="BD106" s="617"/>
      <c r="BE106" s="617"/>
      <c r="BF106" s="617"/>
      <c r="BG106" s="617"/>
      <c r="BH106" s="617"/>
      <c r="BI106" s="617"/>
      <c r="BJ106" s="617"/>
      <c r="BK106" s="617"/>
      <c r="BL106" s="617"/>
      <c r="BM106" s="617"/>
      <c r="BN106" s="617"/>
      <c r="BO106" s="617"/>
      <c r="BP106" s="617"/>
      <c r="BQ106" s="617"/>
      <c r="BR106" s="617"/>
      <c r="BS106" s="617"/>
      <c r="BT106" s="617"/>
      <c r="BU106" s="617"/>
      <c r="BV106" s="617"/>
      <c r="BW106" s="617"/>
      <c r="BX106" s="617"/>
      <c r="BY106" s="617"/>
      <c r="BZ106" s="617"/>
      <c r="CA106" s="617"/>
      <c r="CB106" s="617"/>
      <c r="CC106" s="617"/>
      <c r="CD106" s="617"/>
      <c r="CE106" s="617"/>
      <c r="CF106" s="617"/>
      <c r="CG106" s="617"/>
      <c r="CH106" s="617"/>
      <c r="CI106" s="617"/>
      <c r="CJ106" s="617"/>
      <c r="CK106" s="617"/>
      <c r="CL106" s="617"/>
      <c r="CM106" s="617"/>
      <c r="CN106" s="617"/>
      <c r="CO106" s="617"/>
      <c r="CP106" s="617"/>
      <c r="CQ106" s="617"/>
      <c r="CR106" s="617"/>
      <c r="CS106" s="617"/>
      <c r="CT106" s="617"/>
      <c r="CU106" s="617"/>
      <c r="CV106" s="617"/>
      <c r="CW106" s="617"/>
      <c r="CX106" s="617"/>
      <c r="CY106" s="617"/>
      <c r="CZ106" s="617"/>
      <c r="DA106" s="617"/>
      <c r="DB106" s="617"/>
      <c r="DC106" s="617"/>
      <c r="DD106" s="617"/>
      <c r="DE106" s="617"/>
      <c r="DF106" s="617"/>
      <c r="DG106" s="617"/>
      <c r="DH106" s="617"/>
      <c r="DI106" s="617"/>
      <c r="DJ106" s="617"/>
      <c r="DK106" s="617"/>
      <c r="DL106" s="617"/>
      <c r="DM106" s="617"/>
      <c r="DN106" s="617"/>
      <c r="DO106" s="617"/>
      <c r="DP106" s="617"/>
      <c r="DQ106" s="617"/>
      <c r="DR106" s="617"/>
      <c r="DS106" s="617"/>
      <c r="DT106" s="617"/>
      <c r="DU106" s="617"/>
      <c r="DV106" s="617"/>
      <c r="DW106" s="617"/>
      <c r="DX106" s="617"/>
      <c r="DY106" s="617"/>
      <c r="DZ106" s="617"/>
      <c r="EA106" s="617"/>
      <c r="EB106" s="617"/>
      <c r="EC106" s="617"/>
      <c r="ED106" s="617"/>
      <c r="EE106" s="617"/>
      <c r="EF106" s="617"/>
      <c r="EG106" s="617"/>
      <c r="EH106" s="617"/>
      <c r="EI106" s="617"/>
      <c r="EJ106" s="617"/>
      <c r="EK106" s="617"/>
      <c r="EL106" s="617"/>
      <c r="EM106" s="617"/>
      <c r="EN106" s="617"/>
      <c r="EO106" s="617"/>
      <c r="EP106" s="617"/>
      <c r="EQ106" s="617"/>
      <c r="ER106" s="617"/>
      <c r="ES106" s="617"/>
      <c r="ET106" s="617"/>
      <c r="EU106" s="617"/>
      <c r="EV106" s="617"/>
      <c r="EW106" s="617"/>
      <c r="EX106" s="617"/>
      <c r="EY106" s="617"/>
      <c r="EZ106" s="617"/>
      <c r="FA106" s="617"/>
      <c r="FB106" s="617"/>
      <c r="FC106" s="617"/>
      <c r="FD106" s="617"/>
      <c r="FE106" s="617"/>
      <c r="FF106" s="617"/>
      <c r="FG106" s="617"/>
      <c r="FH106" s="617"/>
      <c r="FI106" s="617"/>
      <c r="FJ106" s="617"/>
      <c r="FK106" s="617"/>
      <c r="FL106" s="617"/>
      <c r="FM106" s="617"/>
      <c r="FN106" s="617"/>
      <c r="FO106" s="617"/>
      <c r="FP106" s="617"/>
      <c r="FQ106" s="617"/>
      <c r="FR106" s="617"/>
      <c r="FS106" s="617"/>
      <c r="FT106" s="617"/>
      <c r="FU106" s="617"/>
      <c r="FV106" s="617"/>
      <c r="FW106" s="617"/>
      <c r="FX106" s="617"/>
      <c r="FY106" s="617"/>
      <c r="FZ106" s="617"/>
      <c r="GA106" s="617"/>
      <c r="GB106" s="617"/>
      <c r="GC106" s="617"/>
      <c r="GD106" s="617"/>
      <c r="GE106" s="617"/>
      <c r="GF106" s="617"/>
      <c r="GG106" s="617"/>
      <c r="GH106" s="617"/>
      <c r="GI106" s="617"/>
      <c r="GJ106" s="617"/>
      <c r="GK106" s="617"/>
      <c r="GL106" s="617"/>
      <c r="GM106" s="617"/>
      <c r="GN106" s="617"/>
      <c r="GO106" s="617"/>
      <c r="GP106" s="617"/>
      <c r="GQ106" s="617"/>
      <c r="GR106" s="617"/>
      <c r="GS106" s="617"/>
      <c r="GT106" s="617"/>
      <c r="GU106" s="617"/>
      <c r="GV106" s="617"/>
      <c r="GW106" s="617"/>
      <c r="GX106" s="617"/>
      <c r="GY106" s="617"/>
      <c r="GZ106" s="617"/>
      <c r="HA106" s="617"/>
      <c r="HB106" s="617"/>
      <c r="HC106" s="617"/>
      <c r="HD106" s="617"/>
      <c r="HE106" s="617"/>
      <c r="HF106" s="617"/>
      <c r="HG106" s="617"/>
      <c r="HH106" s="617"/>
      <c r="HI106" s="617"/>
      <c r="HJ106" s="617"/>
      <c r="HK106" s="617"/>
      <c r="HL106" s="617"/>
      <c r="HM106" s="617"/>
      <c r="HN106" s="617"/>
      <c r="HO106" s="617"/>
      <c r="HP106" s="617"/>
      <c r="HQ106" s="617"/>
      <c r="HR106" s="617"/>
      <c r="HS106" s="617"/>
      <c r="HT106" s="617"/>
      <c r="HU106" s="617"/>
      <c r="HV106" s="617"/>
      <c r="HW106" s="617"/>
      <c r="HX106" s="617"/>
      <c r="HY106" s="617"/>
      <c r="HZ106" s="617"/>
      <c r="IA106" s="617"/>
      <c r="IB106" s="617"/>
      <c r="IC106" s="617"/>
      <c r="ID106" s="617"/>
      <c r="IE106" s="617"/>
      <c r="IF106" s="617"/>
      <c r="IG106" s="617"/>
      <c r="IH106" s="617"/>
      <c r="II106" s="617"/>
      <c r="IJ106" s="617"/>
      <c r="IK106" s="617"/>
      <c r="IL106" s="617"/>
      <c r="IM106" s="617"/>
      <c r="IN106" s="617"/>
      <c r="IO106" s="617"/>
      <c r="IP106" s="617"/>
      <c r="IQ106" s="617"/>
      <c r="IR106" s="617"/>
      <c r="IS106" s="617"/>
      <c r="IT106" s="617"/>
      <c r="IU106" s="617"/>
      <c r="IV106" s="617"/>
    </row>
    <row r="107" s="640" customFormat="1" ht="21" customHeight="1" spans="1:256">
      <c r="A107" s="422" t="s">
        <v>305</v>
      </c>
      <c r="B107" s="415" t="s">
        <v>119</v>
      </c>
      <c r="C107" s="423" t="s">
        <v>135</v>
      </c>
      <c r="D107" s="432">
        <v>13325</v>
      </c>
      <c r="E107" s="432">
        <v>13325</v>
      </c>
      <c r="F107" s="448"/>
      <c r="G107" s="448"/>
      <c r="H107" s="448"/>
      <c r="I107" s="448"/>
      <c r="J107" s="448"/>
      <c r="K107" s="788">
        <v>13325</v>
      </c>
      <c r="L107" s="448"/>
      <c r="M107" s="448"/>
      <c r="N107" s="448"/>
      <c r="O107" s="448"/>
      <c r="P107" s="448">
        <v>3090</v>
      </c>
      <c r="Q107" s="448">
        <v>2163</v>
      </c>
      <c r="R107" s="448"/>
      <c r="S107" s="448"/>
      <c r="T107" s="448"/>
      <c r="U107" s="448"/>
      <c r="V107" s="448"/>
      <c r="W107" s="448">
        <v>3027</v>
      </c>
      <c r="X107" s="448">
        <v>5045</v>
      </c>
      <c r="Y107" s="448"/>
      <c r="Z107" s="781"/>
      <c r="AA107" s="617"/>
      <c r="AB107" s="617"/>
      <c r="AC107" s="617"/>
      <c r="AD107" s="617"/>
      <c r="AE107" s="617"/>
      <c r="AF107" s="617"/>
      <c r="AG107" s="617"/>
      <c r="AH107" s="617"/>
      <c r="AI107" s="617"/>
      <c r="AJ107" s="617"/>
      <c r="AK107" s="617"/>
      <c r="AL107" s="617"/>
      <c r="AM107" s="617"/>
      <c r="AN107" s="617"/>
      <c r="AO107" s="617"/>
      <c r="AP107" s="617"/>
      <c r="AQ107" s="617"/>
      <c r="AR107" s="617"/>
      <c r="AS107" s="617"/>
      <c r="AT107" s="617"/>
      <c r="AU107" s="617"/>
      <c r="AV107" s="617"/>
      <c r="AW107" s="617"/>
      <c r="AX107" s="617"/>
      <c r="AY107" s="617"/>
      <c r="AZ107" s="617"/>
      <c r="BA107" s="617"/>
      <c r="BB107" s="617"/>
      <c r="BC107" s="617"/>
      <c r="BD107" s="617"/>
      <c r="BE107" s="617"/>
      <c r="BF107" s="617"/>
      <c r="BG107" s="617"/>
      <c r="BH107" s="617"/>
      <c r="BI107" s="617"/>
      <c r="BJ107" s="617"/>
      <c r="BK107" s="617"/>
      <c r="BL107" s="617"/>
      <c r="BM107" s="617"/>
      <c r="BN107" s="617"/>
      <c r="BO107" s="617"/>
      <c r="BP107" s="617"/>
      <c r="BQ107" s="617"/>
      <c r="BR107" s="617"/>
      <c r="BS107" s="617"/>
      <c r="BT107" s="617"/>
      <c r="BU107" s="617"/>
      <c r="BV107" s="617"/>
      <c r="BW107" s="617"/>
      <c r="BX107" s="617"/>
      <c r="BY107" s="617"/>
      <c r="BZ107" s="617"/>
      <c r="CA107" s="617"/>
      <c r="CB107" s="617"/>
      <c r="CC107" s="617"/>
      <c r="CD107" s="617"/>
      <c r="CE107" s="617"/>
      <c r="CF107" s="617"/>
      <c r="CG107" s="617"/>
      <c r="CH107" s="617"/>
      <c r="CI107" s="617"/>
      <c r="CJ107" s="617"/>
      <c r="CK107" s="617"/>
      <c r="CL107" s="617"/>
      <c r="CM107" s="617"/>
      <c r="CN107" s="617"/>
      <c r="CO107" s="617"/>
      <c r="CP107" s="617"/>
      <c r="CQ107" s="617"/>
      <c r="CR107" s="617"/>
      <c r="CS107" s="617"/>
      <c r="CT107" s="617"/>
      <c r="CU107" s="617"/>
      <c r="CV107" s="617"/>
      <c r="CW107" s="617"/>
      <c r="CX107" s="617"/>
      <c r="CY107" s="617"/>
      <c r="CZ107" s="617"/>
      <c r="DA107" s="617"/>
      <c r="DB107" s="617"/>
      <c r="DC107" s="617"/>
      <c r="DD107" s="617"/>
      <c r="DE107" s="617"/>
      <c r="DF107" s="617"/>
      <c r="DG107" s="617"/>
      <c r="DH107" s="617"/>
      <c r="DI107" s="617"/>
      <c r="DJ107" s="617"/>
      <c r="DK107" s="617"/>
      <c r="DL107" s="617"/>
      <c r="DM107" s="617"/>
      <c r="DN107" s="617"/>
      <c r="DO107" s="617"/>
      <c r="DP107" s="617"/>
      <c r="DQ107" s="617"/>
      <c r="DR107" s="617"/>
      <c r="DS107" s="617"/>
      <c r="DT107" s="617"/>
      <c r="DU107" s="617"/>
      <c r="DV107" s="617"/>
      <c r="DW107" s="617"/>
      <c r="DX107" s="617"/>
      <c r="DY107" s="617"/>
      <c r="DZ107" s="617"/>
      <c r="EA107" s="617"/>
      <c r="EB107" s="617"/>
      <c r="EC107" s="617"/>
      <c r="ED107" s="617"/>
      <c r="EE107" s="617"/>
      <c r="EF107" s="617"/>
      <c r="EG107" s="617"/>
      <c r="EH107" s="617"/>
      <c r="EI107" s="617"/>
      <c r="EJ107" s="617"/>
      <c r="EK107" s="617"/>
      <c r="EL107" s="617"/>
      <c r="EM107" s="617"/>
      <c r="EN107" s="617"/>
      <c r="EO107" s="617"/>
      <c r="EP107" s="617"/>
      <c r="EQ107" s="617"/>
      <c r="ER107" s="617"/>
      <c r="ES107" s="617"/>
      <c r="ET107" s="617"/>
      <c r="EU107" s="617"/>
      <c r="EV107" s="617"/>
      <c r="EW107" s="617"/>
      <c r="EX107" s="617"/>
      <c r="EY107" s="617"/>
      <c r="EZ107" s="617"/>
      <c r="FA107" s="617"/>
      <c r="FB107" s="617"/>
      <c r="FC107" s="617"/>
      <c r="FD107" s="617"/>
      <c r="FE107" s="617"/>
      <c r="FF107" s="617"/>
      <c r="FG107" s="617"/>
      <c r="FH107" s="617"/>
      <c r="FI107" s="617"/>
      <c r="FJ107" s="617"/>
      <c r="FK107" s="617"/>
      <c r="FL107" s="617"/>
      <c r="FM107" s="617"/>
      <c r="FN107" s="617"/>
      <c r="FO107" s="617"/>
      <c r="FP107" s="617"/>
      <c r="FQ107" s="617"/>
      <c r="FR107" s="617"/>
      <c r="FS107" s="617"/>
      <c r="FT107" s="617"/>
      <c r="FU107" s="617"/>
      <c r="FV107" s="617"/>
      <c r="FW107" s="617"/>
      <c r="FX107" s="617"/>
      <c r="FY107" s="617"/>
      <c r="FZ107" s="617"/>
      <c r="GA107" s="617"/>
      <c r="GB107" s="617"/>
      <c r="GC107" s="617"/>
      <c r="GD107" s="617"/>
      <c r="GE107" s="617"/>
      <c r="GF107" s="617"/>
      <c r="GG107" s="617"/>
      <c r="GH107" s="617"/>
      <c r="GI107" s="617"/>
      <c r="GJ107" s="617"/>
      <c r="GK107" s="617"/>
      <c r="GL107" s="617"/>
      <c r="GM107" s="617"/>
      <c r="GN107" s="617"/>
      <c r="GO107" s="617"/>
      <c r="GP107" s="617"/>
      <c r="GQ107" s="617"/>
      <c r="GR107" s="617"/>
      <c r="GS107" s="617"/>
      <c r="GT107" s="617"/>
      <c r="GU107" s="617"/>
      <c r="GV107" s="617"/>
      <c r="GW107" s="617"/>
      <c r="GX107" s="617"/>
      <c r="GY107" s="617"/>
      <c r="GZ107" s="617"/>
      <c r="HA107" s="617"/>
      <c r="HB107" s="617"/>
      <c r="HC107" s="617"/>
      <c r="HD107" s="617"/>
      <c r="HE107" s="617"/>
      <c r="HF107" s="617"/>
      <c r="HG107" s="617"/>
      <c r="HH107" s="617"/>
      <c r="HI107" s="617"/>
      <c r="HJ107" s="617"/>
      <c r="HK107" s="617"/>
      <c r="HL107" s="617"/>
      <c r="HM107" s="617"/>
      <c r="HN107" s="617"/>
      <c r="HO107" s="617"/>
      <c r="HP107" s="617"/>
      <c r="HQ107" s="617"/>
      <c r="HR107" s="617"/>
      <c r="HS107" s="617"/>
      <c r="HT107" s="617"/>
      <c r="HU107" s="617"/>
      <c r="HV107" s="617"/>
      <c r="HW107" s="617"/>
      <c r="HX107" s="617"/>
      <c r="HY107" s="617"/>
      <c r="HZ107" s="617"/>
      <c r="IA107" s="617"/>
      <c r="IB107" s="617"/>
      <c r="IC107" s="617"/>
      <c r="ID107" s="617"/>
      <c r="IE107" s="617"/>
      <c r="IF107" s="617"/>
      <c r="IG107" s="617"/>
      <c r="IH107" s="617"/>
      <c r="II107" s="617"/>
      <c r="IJ107" s="617"/>
      <c r="IK107" s="617"/>
      <c r="IL107" s="617"/>
      <c r="IM107" s="617"/>
      <c r="IN107" s="617"/>
      <c r="IO107" s="617"/>
      <c r="IP107" s="617"/>
      <c r="IQ107" s="617"/>
      <c r="IR107" s="617"/>
      <c r="IS107" s="617"/>
      <c r="IT107" s="617"/>
      <c r="IU107" s="617"/>
      <c r="IV107" s="617"/>
    </row>
    <row r="108" s="640" customFormat="1" ht="21" customHeight="1" spans="1:256">
      <c r="A108" s="422" t="s">
        <v>306</v>
      </c>
      <c r="B108" s="415" t="s">
        <v>119</v>
      </c>
      <c r="C108" s="423" t="s">
        <v>137</v>
      </c>
      <c r="D108" s="432">
        <v>13325</v>
      </c>
      <c r="E108" s="432">
        <v>13325</v>
      </c>
      <c r="F108" s="424"/>
      <c r="G108" s="424"/>
      <c r="H108" s="424"/>
      <c r="I108" s="424"/>
      <c r="J108" s="424"/>
      <c r="K108" s="424">
        <v>13325</v>
      </c>
      <c r="L108" s="424"/>
      <c r="M108" s="424"/>
      <c r="N108" s="424"/>
      <c r="O108" s="424"/>
      <c r="P108" s="424">
        <v>3090</v>
      </c>
      <c r="Q108" s="424">
        <v>2163</v>
      </c>
      <c r="R108" s="424"/>
      <c r="S108" s="424"/>
      <c r="T108" s="424"/>
      <c r="U108" s="424"/>
      <c r="V108" s="424"/>
      <c r="W108" s="424">
        <v>3027</v>
      </c>
      <c r="X108" s="424">
        <v>5045</v>
      </c>
      <c r="Y108" s="424"/>
      <c r="Z108" s="468"/>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640" customFormat="1" ht="21" customHeight="1" spans="1:256">
      <c r="A109" s="422" t="s">
        <v>295</v>
      </c>
      <c r="B109" s="415" t="s">
        <v>119</v>
      </c>
      <c r="C109" s="423" t="s">
        <v>139</v>
      </c>
      <c r="D109" s="432">
        <v>23172</v>
      </c>
      <c r="E109" s="432">
        <v>23172</v>
      </c>
      <c r="F109" s="424"/>
      <c r="G109" s="424"/>
      <c r="H109" s="424"/>
      <c r="I109" s="424"/>
      <c r="J109" s="424"/>
      <c r="K109" s="424"/>
      <c r="L109" s="424"/>
      <c r="M109" s="424"/>
      <c r="N109" s="424">
        <v>23172</v>
      </c>
      <c r="O109" s="424"/>
      <c r="P109" s="424"/>
      <c r="Q109" s="424"/>
      <c r="R109" s="424"/>
      <c r="S109" s="424"/>
      <c r="T109" s="424"/>
      <c r="U109" s="424"/>
      <c r="V109" s="424"/>
      <c r="W109" s="424"/>
      <c r="X109" s="424"/>
      <c r="Y109" s="424"/>
      <c r="Z109" s="468"/>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640" customFormat="1" ht="21" customHeight="1" spans="1:256">
      <c r="A110" s="422" t="s">
        <v>296</v>
      </c>
      <c r="B110" s="415" t="s">
        <v>119</v>
      </c>
      <c r="C110" s="423" t="s">
        <v>141</v>
      </c>
      <c r="D110" s="432">
        <v>23172</v>
      </c>
      <c r="E110" s="432">
        <v>23172</v>
      </c>
      <c r="F110" s="424"/>
      <c r="G110" s="424"/>
      <c r="H110" s="424"/>
      <c r="I110" s="424"/>
      <c r="J110" s="424"/>
      <c r="K110" s="424"/>
      <c r="L110" s="424"/>
      <c r="M110" s="424"/>
      <c r="N110" s="424">
        <v>23172</v>
      </c>
      <c r="O110" s="424"/>
      <c r="P110" s="424"/>
      <c r="Q110" s="424"/>
      <c r="R110" s="424"/>
      <c r="S110" s="424"/>
      <c r="T110" s="424"/>
      <c r="U110" s="424"/>
      <c r="V110" s="424"/>
      <c r="W110" s="424"/>
      <c r="X110" s="424"/>
      <c r="Y110" s="424"/>
      <c r="Z110" s="468"/>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640" customFormat="1" ht="21" customHeight="1" spans="1:256">
      <c r="A111" s="422" t="s">
        <v>297</v>
      </c>
      <c r="B111" s="415" t="s">
        <v>119</v>
      </c>
      <c r="C111" s="423" t="s">
        <v>143</v>
      </c>
      <c r="D111" s="432">
        <v>23172</v>
      </c>
      <c r="E111" s="432">
        <v>23172</v>
      </c>
      <c r="F111" s="424"/>
      <c r="G111" s="424"/>
      <c r="H111" s="424"/>
      <c r="I111" s="424"/>
      <c r="J111" s="424"/>
      <c r="K111" s="424"/>
      <c r="L111" s="424"/>
      <c r="M111" s="424"/>
      <c r="N111" s="424">
        <v>23172</v>
      </c>
      <c r="O111" s="424"/>
      <c r="P111" s="424"/>
      <c r="Q111" s="424"/>
      <c r="R111" s="424"/>
      <c r="S111" s="424"/>
      <c r="T111" s="424"/>
      <c r="U111" s="424"/>
      <c r="V111" s="424"/>
      <c r="W111" s="424"/>
      <c r="X111" s="424"/>
      <c r="Y111" s="424"/>
      <c r="Z111" s="468"/>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640" customFormat="1" ht="21" customHeight="1" spans="1:256">
      <c r="A112" s="422" t="s">
        <v>308</v>
      </c>
      <c r="B112" s="415" t="s">
        <v>119</v>
      </c>
      <c r="C112" s="423" t="s">
        <v>157</v>
      </c>
      <c r="D112" s="432">
        <v>37076</v>
      </c>
      <c r="E112" s="432">
        <v>37076</v>
      </c>
      <c r="F112" s="424"/>
      <c r="G112" s="424"/>
      <c r="H112" s="424"/>
      <c r="I112" s="424"/>
      <c r="J112" s="424"/>
      <c r="K112" s="424"/>
      <c r="L112" s="424"/>
      <c r="M112" s="424"/>
      <c r="N112" s="424"/>
      <c r="O112" s="424"/>
      <c r="P112" s="424"/>
      <c r="Q112" s="424"/>
      <c r="R112" s="424"/>
      <c r="S112" s="424">
        <v>37076</v>
      </c>
      <c r="T112" s="424"/>
      <c r="U112" s="424"/>
      <c r="V112" s="424"/>
      <c r="W112" s="424"/>
      <c r="X112" s="424"/>
      <c r="Y112" s="424"/>
      <c r="Z112" s="468"/>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640" customFormat="1" ht="21" customHeight="1" spans="1:256">
      <c r="A113" s="422" t="s">
        <v>309</v>
      </c>
      <c r="B113" s="415" t="s">
        <v>119</v>
      </c>
      <c r="C113" s="423" t="s">
        <v>159</v>
      </c>
      <c r="D113" s="432">
        <v>37076</v>
      </c>
      <c r="E113" s="432">
        <v>37076</v>
      </c>
      <c r="F113" s="424"/>
      <c r="G113" s="424"/>
      <c r="H113" s="424"/>
      <c r="I113" s="424"/>
      <c r="J113" s="424"/>
      <c r="K113" s="424"/>
      <c r="L113" s="424"/>
      <c r="M113" s="424"/>
      <c r="N113" s="424"/>
      <c r="O113" s="424"/>
      <c r="P113" s="424"/>
      <c r="Q113" s="424"/>
      <c r="R113" s="424"/>
      <c r="S113" s="424">
        <v>37076</v>
      </c>
      <c r="T113" s="424"/>
      <c r="U113" s="424"/>
      <c r="V113" s="424"/>
      <c r="W113" s="424"/>
      <c r="X113" s="424"/>
      <c r="Y113" s="424"/>
      <c r="Z113" s="468"/>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640" customFormat="1" ht="21" customHeight="1" spans="1:256">
      <c r="A114" s="422" t="s">
        <v>310</v>
      </c>
      <c r="B114" s="415" t="s">
        <v>119</v>
      </c>
      <c r="C114" s="423" t="s">
        <v>161</v>
      </c>
      <c r="D114" s="424">
        <v>37076</v>
      </c>
      <c r="E114" s="424">
        <v>37076</v>
      </c>
      <c r="F114" s="424"/>
      <c r="G114" s="424"/>
      <c r="H114" s="424"/>
      <c r="I114" s="424"/>
      <c r="J114" s="424"/>
      <c r="K114" s="424"/>
      <c r="L114" s="424"/>
      <c r="M114" s="424"/>
      <c r="N114" s="424"/>
      <c r="O114" s="424"/>
      <c r="P114" s="424"/>
      <c r="Q114" s="424"/>
      <c r="R114" s="424"/>
      <c r="S114" s="424">
        <v>37076</v>
      </c>
      <c r="T114" s="424"/>
      <c r="U114" s="424"/>
      <c r="V114" s="424"/>
      <c r="W114" s="424"/>
      <c r="X114" s="424"/>
      <c r="Y114" s="424"/>
      <c r="Z114" s="468"/>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4:25">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row>
    <row r="116" spans="4:25">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row>
    <row r="117" spans="4:25">
      <c r="D117" s="466"/>
      <c r="E117" s="466"/>
      <c r="F117" s="466"/>
      <c r="G117" s="466"/>
      <c r="H117" s="466"/>
      <c r="I117" s="466"/>
      <c r="J117" s="466"/>
      <c r="K117" s="466"/>
      <c r="L117" s="466"/>
      <c r="M117" s="466"/>
      <c r="N117" s="466"/>
      <c r="O117" s="466"/>
      <c r="P117" s="466"/>
      <c r="Q117" s="466"/>
      <c r="R117" s="466"/>
      <c r="S117" s="466"/>
      <c r="T117" s="466"/>
      <c r="U117" s="466"/>
      <c r="V117" s="466"/>
      <c r="W117" s="466"/>
      <c r="X117" s="466"/>
      <c r="Y117" s="466"/>
    </row>
    <row r="118" spans="4:25">
      <c r="D118" s="466"/>
      <c r="E118" s="466"/>
      <c r="F118" s="466"/>
      <c r="G118" s="466"/>
      <c r="H118" s="466"/>
      <c r="I118" s="466"/>
      <c r="J118" s="466"/>
      <c r="K118" s="466"/>
      <c r="L118" s="466"/>
      <c r="M118" s="466"/>
      <c r="N118" s="466"/>
      <c r="O118" s="466"/>
      <c r="P118" s="466"/>
      <c r="Q118" s="466"/>
      <c r="R118" s="466"/>
      <c r="S118" s="466"/>
      <c r="T118" s="466"/>
      <c r="U118" s="466"/>
      <c r="V118" s="466"/>
      <c r="W118" s="466"/>
      <c r="X118" s="466"/>
      <c r="Y118" s="466"/>
    </row>
    <row r="119" spans="4:25">
      <c r="D119" s="466"/>
      <c r="E119" s="466"/>
      <c r="F119" s="466"/>
      <c r="G119" s="466"/>
      <c r="H119" s="466"/>
      <c r="I119" s="466"/>
      <c r="J119" s="466"/>
      <c r="K119" s="466"/>
      <c r="L119" s="466"/>
      <c r="M119" s="466"/>
      <c r="N119" s="466"/>
      <c r="O119" s="466"/>
      <c r="P119" s="466"/>
      <c r="Q119" s="466"/>
      <c r="R119" s="466"/>
      <c r="S119" s="466"/>
      <c r="T119" s="466"/>
      <c r="U119" s="466"/>
      <c r="V119" s="466"/>
      <c r="W119" s="466"/>
      <c r="X119" s="466"/>
      <c r="Y119" s="466"/>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32"/>
  <sheetViews>
    <sheetView showGridLines="0" showZeros="0" topLeftCell="H1" workbookViewId="0">
      <selection activeCell="T29" sqref="T29"/>
    </sheetView>
  </sheetViews>
  <sheetFormatPr defaultColWidth="9.125" defaultRowHeight="10.8"/>
  <cols>
    <col min="1" max="1" width="23.1666666666667" style="1" customWidth="1"/>
    <col min="2" max="2" width="19.5" style="580" customWidth="1"/>
    <col min="3" max="3" width="55.6666666666667" style="467" customWidth="1"/>
    <col min="4" max="4" width="16" style="600" customWidth="1"/>
    <col min="5" max="5" width="13" style="600" customWidth="1"/>
    <col min="6" max="6" width="11.375" style="600" customWidth="1"/>
    <col min="7" max="7" width="10.875" style="600" customWidth="1"/>
    <col min="8" max="8" width="14.125" style="600" customWidth="1"/>
    <col min="9" max="9" width="11.375" style="600" customWidth="1"/>
    <col min="10" max="10" width="9.125" style="600" customWidth="1"/>
    <col min="11" max="11" width="11.375" style="600" customWidth="1"/>
    <col min="12" max="12" width="11.5" style="600" customWidth="1"/>
    <col min="13" max="13" width="8" style="600" customWidth="1"/>
    <col min="14" max="14" width="11.625" style="600" customWidth="1"/>
    <col min="15" max="16" width="9.125" style="600" customWidth="1"/>
    <col min="17" max="17" width="12.625" style="600" customWidth="1"/>
    <col min="18" max="18" width="12.875" style="600" customWidth="1"/>
    <col min="19" max="19" width="8.875" style="600" customWidth="1"/>
    <col min="20" max="20" width="13.6666666666667" style="600" customWidth="1"/>
    <col min="21" max="21" width="14.8333333333333" style="600" customWidth="1"/>
    <col min="22" max="22" width="12.375" style="600" customWidth="1"/>
    <col min="23" max="23" width="12.125" style="600" customWidth="1"/>
    <col min="24" max="242" width="6.625" style="1" customWidth="1"/>
    <col min="243" max="16384" width="9.125" style="1"/>
  </cols>
  <sheetData>
    <row r="1" ht="23.1" customHeight="1" spans="1:242">
      <c r="A1" s="603"/>
      <c r="B1" s="606"/>
      <c r="C1" s="603"/>
      <c r="D1" s="602"/>
      <c r="E1" s="602"/>
      <c r="F1" s="602"/>
      <c r="G1" s="602"/>
      <c r="H1" s="602"/>
      <c r="I1" s="602"/>
      <c r="J1" s="602"/>
      <c r="K1" s="602"/>
      <c r="L1" s="602"/>
      <c r="M1" s="602"/>
      <c r="N1" s="602"/>
      <c r="O1" s="602"/>
      <c r="P1" s="602"/>
      <c r="R1" s="733"/>
      <c r="S1" s="733"/>
      <c r="T1" s="733"/>
      <c r="U1" s="734" t="s">
        <v>339</v>
      </c>
      <c r="V1" s="734"/>
      <c r="W1" s="734"/>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617"/>
      <c r="DK1" s="617"/>
      <c r="DL1" s="617"/>
      <c r="DM1" s="617"/>
      <c r="DN1" s="617"/>
      <c r="DO1" s="617"/>
      <c r="DP1" s="617"/>
      <c r="DQ1" s="617"/>
      <c r="DR1" s="617"/>
      <c r="DS1" s="617"/>
      <c r="DT1" s="617"/>
      <c r="DU1" s="617"/>
      <c r="DV1" s="617"/>
      <c r="DW1" s="617"/>
      <c r="DX1" s="617"/>
      <c r="DY1" s="617"/>
      <c r="DZ1" s="617"/>
      <c r="EA1" s="617"/>
      <c r="EB1" s="617"/>
      <c r="EC1" s="617"/>
      <c r="ED1" s="617"/>
      <c r="EE1" s="617"/>
      <c r="EF1" s="617"/>
      <c r="EG1" s="617"/>
      <c r="EH1" s="617"/>
      <c r="EI1" s="617"/>
      <c r="EJ1" s="617"/>
      <c r="EK1" s="617"/>
      <c r="EL1" s="617"/>
      <c r="EM1" s="617"/>
      <c r="EN1" s="617"/>
      <c r="EO1" s="617"/>
      <c r="EP1" s="617"/>
      <c r="EQ1" s="617"/>
      <c r="ER1" s="617"/>
      <c r="ES1" s="617"/>
      <c r="ET1" s="617"/>
      <c r="EU1" s="617"/>
      <c r="EV1" s="617"/>
      <c r="EW1" s="617"/>
      <c r="EX1" s="617"/>
      <c r="EY1" s="617"/>
      <c r="EZ1" s="617"/>
      <c r="FA1" s="617"/>
      <c r="FB1" s="617"/>
      <c r="FC1" s="617"/>
      <c r="FD1" s="617"/>
      <c r="FE1" s="617"/>
      <c r="FF1" s="617"/>
      <c r="FG1" s="617"/>
      <c r="FH1" s="617"/>
      <c r="FI1" s="617"/>
      <c r="FJ1" s="617"/>
      <c r="FK1" s="617"/>
      <c r="FL1" s="617"/>
      <c r="FM1" s="617"/>
      <c r="FN1" s="617"/>
      <c r="FO1" s="617"/>
      <c r="FP1" s="617"/>
      <c r="FQ1" s="617"/>
      <c r="FR1" s="617"/>
      <c r="FS1" s="617"/>
      <c r="FT1" s="617"/>
      <c r="FU1" s="617"/>
      <c r="FV1" s="617"/>
      <c r="FW1" s="617"/>
      <c r="FX1" s="617"/>
      <c r="FY1" s="617"/>
      <c r="FZ1" s="617"/>
      <c r="GA1" s="617"/>
      <c r="GB1" s="617"/>
      <c r="GC1" s="617"/>
      <c r="GD1" s="617"/>
      <c r="GE1" s="617"/>
      <c r="GF1" s="617"/>
      <c r="GG1" s="617"/>
      <c r="GH1" s="617"/>
      <c r="GI1" s="617"/>
      <c r="GJ1" s="617"/>
      <c r="GK1" s="617"/>
      <c r="GL1" s="617"/>
      <c r="GM1" s="617"/>
      <c r="GN1" s="617"/>
      <c r="GO1" s="617"/>
      <c r="GP1" s="617"/>
      <c r="GQ1" s="617"/>
      <c r="GR1" s="617"/>
      <c r="GS1" s="617"/>
      <c r="GT1" s="617"/>
      <c r="GU1" s="617"/>
      <c r="GV1" s="617"/>
      <c r="GW1" s="617"/>
      <c r="GX1" s="617"/>
      <c r="GY1" s="617"/>
      <c r="GZ1" s="617"/>
      <c r="HA1" s="617"/>
      <c r="HB1" s="617"/>
      <c r="HC1" s="617"/>
      <c r="HD1" s="617"/>
      <c r="HE1" s="617"/>
      <c r="HF1" s="617"/>
      <c r="HG1" s="617"/>
      <c r="HH1" s="617"/>
      <c r="HI1" s="617"/>
      <c r="HJ1" s="617"/>
      <c r="HK1" s="617"/>
      <c r="HL1" s="617"/>
      <c r="HM1" s="617"/>
      <c r="HN1" s="617"/>
      <c r="HO1" s="617"/>
      <c r="HP1" s="617"/>
      <c r="HQ1" s="617"/>
      <c r="HR1" s="617"/>
      <c r="HS1" s="617"/>
      <c r="HT1" s="617"/>
      <c r="HU1" s="617"/>
      <c r="HV1" s="617"/>
      <c r="HW1" s="617"/>
      <c r="HX1" s="617"/>
      <c r="HY1" s="617"/>
      <c r="HZ1" s="617"/>
      <c r="IA1" s="617"/>
      <c r="IB1" s="617"/>
      <c r="IC1" s="617"/>
      <c r="ID1" s="617"/>
      <c r="IE1" s="617"/>
      <c r="IF1" s="617"/>
      <c r="IG1" s="617"/>
      <c r="IH1" s="617"/>
    </row>
    <row r="2" ht="23.1" customHeight="1" spans="1:242">
      <c r="A2" s="633" t="s">
        <v>340</v>
      </c>
      <c r="B2" s="683"/>
      <c r="C2" s="633"/>
      <c r="D2" s="633"/>
      <c r="E2" s="633"/>
      <c r="F2" s="633"/>
      <c r="G2" s="633"/>
      <c r="H2" s="633"/>
      <c r="I2" s="633"/>
      <c r="J2" s="633"/>
      <c r="K2" s="633"/>
      <c r="L2" s="633"/>
      <c r="M2" s="633"/>
      <c r="N2" s="633"/>
      <c r="O2" s="633"/>
      <c r="P2" s="633"/>
      <c r="Q2" s="633"/>
      <c r="R2" s="633"/>
      <c r="S2" s="633"/>
      <c r="T2" s="633"/>
      <c r="U2" s="633"/>
      <c r="V2" s="633"/>
      <c r="W2" s="633"/>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7"/>
      <c r="DF2" s="617"/>
      <c r="DG2" s="617"/>
      <c r="DH2" s="617"/>
      <c r="DI2" s="617"/>
      <c r="DJ2" s="617"/>
      <c r="DK2" s="617"/>
      <c r="DL2" s="617"/>
      <c r="DM2" s="617"/>
      <c r="DN2" s="617"/>
      <c r="DO2" s="617"/>
      <c r="DP2" s="617"/>
      <c r="DQ2" s="617"/>
      <c r="DR2" s="617"/>
      <c r="DS2" s="617"/>
      <c r="DT2" s="617"/>
      <c r="DU2" s="617"/>
      <c r="DV2" s="617"/>
      <c r="DW2" s="617"/>
      <c r="DX2" s="617"/>
      <c r="DY2" s="617"/>
      <c r="DZ2" s="617"/>
      <c r="EA2" s="617"/>
      <c r="EB2" s="617"/>
      <c r="EC2" s="617"/>
      <c r="ED2" s="617"/>
      <c r="EE2" s="617"/>
      <c r="EF2" s="617"/>
      <c r="EG2" s="617"/>
      <c r="EH2" s="617"/>
      <c r="EI2" s="617"/>
      <c r="EJ2" s="617"/>
      <c r="EK2" s="617"/>
      <c r="EL2" s="617"/>
      <c r="EM2" s="617"/>
      <c r="EN2" s="617"/>
      <c r="EO2" s="617"/>
      <c r="EP2" s="617"/>
      <c r="EQ2" s="617"/>
      <c r="ER2" s="617"/>
      <c r="ES2" s="617"/>
      <c r="ET2" s="617"/>
      <c r="EU2" s="617"/>
      <c r="EV2" s="617"/>
      <c r="EW2" s="617"/>
      <c r="EX2" s="617"/>
      <c r="EY2" s="617"/>
      <c r="EZ2" s="617"/>
      <c r="FA2" s="617"/>
      <c r="FB2" s="617"/>
      <c r="FC2" s="617"/>
      <c r="FD2" s="617"/>
      <c r="FE2" s="617"/>
      <c r="FF2" s="617"/>
      <c r="FG2" s="617"/>
      <c r="FH2" s="617"/>
      <c r="FI2" s="617"/>
      <c r="FJ2" s="617"/>
      <c r="FK2" s="617"/>
      <c r="FL2" s="617"/>
      <c r="FM2" s="617"/>
      <c r="FN2" s="617"/>
      <c r="FO2" s="617"/>
      <c r="FP2" s="617"/>
      <c r="FQ2" s="617"/>
      <c r="FR2" s="617"/>
      <c r="FS2" s="617"/>
      <c r="FT2" s="617"/>
      <c r="FU2" s="617"/>
      <c r="FV2" s="617"/>
      <c r="FW2" s="617"/>
      <c r="FX2" s="617"/>
      <c r="FY2" s="617"/>
      <c r="FZ2" s="617"/>
      <c r="GA2" s="617"/>
      <c r="GB2" s="617"/>
      <c r="GC2" s="617"/>
      <c r="GD2" s="617"/>
      <c r="GE2" s="617"/>
      <c r="GF2" s="617"/>
      <c r="GG2" s="617"/>
      <c r="GH2" s="617"/>
      <c r="GI2" s="617"/>
      <c r="GJ2" s="617"/>
      <c r="GK2" s="617"/>
      <c r="GL2" s="617"/>
      <c r="GM2" s="617"/>
      <c r="GN2" s="617"/>
      <c r="GO2" s="617"/>
      <c r="GP2" s="617"/>
      <c r="GQ2" s="617"/>
      <c r="GR2" s="617"/>
      <c r="GS2" s="617"/>
      <c r="GT2" s="617"/>
      <c r="GU2" s="617"/>
      <c r="GV2" s="617"/>
      <c r="GW2" s="617"/>
      <c r="GX2" s="617"/>
      <c r="GY2" s="617"/>
      <c r="GZ2" s="617"/>
      <c r="HA2" s="617"/>
      <c r="HB2" s="617"/>
      <c r="HC2" s="617"/>
      <c r="HD2" s="617"/>
      <c r="HE2" s="617"/>
      <c r="HF2" s="617"/>
      <c r="HG2" s="617"/>
      <c r="HH2" s="617"/>
      <c r="HI2" s="617"/>
      <c r="HJ2" s="617"/>
      <c r="HK2" s="617"/>
      <c r="HL2" s="617"/>
      <c r="HM2" s="617"/>
      <c r="HN2" s="617"/>
      <c r="HO2" s="617"/>
      <c r="HP2" s="617"/>
      <c r="HQ2" s="617"/>
      <c r="HR2" s="617"/>
      <c r="HS2" s="617"/>
      <c r="HT2" s="617"/>
      <c r="HU2" s="617"/>
      <c r="HV2" s="617"/>
      <c r="HW2" s="617"/>
      <c r="HX2" s="617"/>
      <c r="HY2" s="617"/>
      <c r="HZ2" s="617"/>
      <c r="IA2" s="617"/>
      <c r="IB2" s="617"/>
      <c r="IC2" s="617"/>
      <c r="ID2" s="617"/>
      <c r="IE2" s="617"/>
      <c r="IF2" s="617"/>
      <c r="IG2" s="617"/>
      <c r="IH2" s="617"/>
    </row>
    <row r="3" s="366" customFormat="1" ht="23.1" customHeight="1" spans="1:242">
      <c r="A3" s="606"/>
      <c r="B3" s="606"/>
      <c r="C3" s="606"/>
      <c r="D3" s="602"/>
      <c r="E3" s="602"/>
      <c r="F3" s="602"/>
      <c r="G3" s="602"/>
      <c r="H3" s="602"/>
      <c r="I3" s="602"/>
      <c r="J3" s="602"/>
      <c r="K3" s="602"/>
      <c r="L3" s="602"/>
      <c r="M3" s="602"/>
      <c r="N3" s="602"/>
      <c r="O3" s="732"/>
      <c r="P3" s="732"/>
      <c r="Q3" s="732"/>
      <c r="R3" s="733"/>
      <c r="S3" s="733"/>
      <c r="T3" s="733"/>
      <c r="U3" s="735" t="s">
        <v>87</v>
      </c>
      <c r="V3" s="735"/>
      <c r="W3" s="735"/>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c r="FF3" s="617"/>
      <c r="FG3" s="617"/>
      <c r="FH3" s="617"/>
      <c r="FI3" s="617"/>
      <c r="FJ3" s="617"/>
      <c r="FK3" s="617"/>
      <c r="FL3" s="617"/>
      <c r="FM3" s="617"/>
      <c r="FN3" s="617"/>
      <c r="FO3" s="617"/>
      <c r="FP3" s="617"/>
      <c r="FQ3" s="617"/>
      <c r="FR3" s="617"/>
      <c r="FS3" s="617"/>
      <c r="FT3" s="617"/>
      <c r="FU3" s="617"/>
      <c r="FV3" s="617"/>
      <c r="FW3" s="617"/>
      <c r="FX3" s="617"/>
      <c r="FY3" s="617"/>
      <c r="FZ3" s="617"/>
      <c r="GA3" s="617"/>
      <c r="GB3" s="617"/>
      <c r="GC3" s="617"/>
      <c r="GD3" s="617"/>
      <c r="GE3" s="617"/>
      <c r="GF3" s="617"/>
      <c r="GG3" s="617"/>
      <c r="GH3" s="617"/>
      <c r="GI3" s="617"/>
      <c r="GJ3" s="617"/>
      <c r="GK3" s="617"/>
      <c r="GL3" s="617"/>
      <c r="GM3" s="617"/>
      <c r="GN3" s="617"/>
      <c r="GO3" s="617"/>
      <c r="GP3" s="617"/>
      <c r="GQ3" s="617"/>
      <c r="GR3" s="617"/>
      <c r="GS3" s="617"/>
      <c r="GT3" s="617"/>
      <c r="GU3" s="617"/>
      <c r="GV3" s="617"/>
      <c r="GW3" s="617"/>
      <c r="GX3" s="617"/>
      <c r="GY3" s="617"/>
      <c r="GZ3" s="617"/>
      <c r="HA3" s="617"/>
      <c r="HB3" s="617"/>
      <c r="HC3" s="617"/>
      <c r="HD3" s="617"/>
      <c r="HE3" s="617"/>
      <c r="HF3" s="617"/>
      <c r="HG3" s="617"/>
      <c r="HH3" s="617"/>
      <c r="HI3" s="617"/>
      <c r="HJ3" s="617"/>
      <c r="HK3" s="617"/>
      <c r="HL3" s="617"/>
      <c r="HM3" s="617"/>
      <c r="HN3" s="617"/>
      <c r="HO3" s="617"/>
      <c r="HP3" s="617"/>
      <c r="HQ3" s="617"/>
      <c r="HR3" s="617"/>
      <c r="HS3" s="617"/>
      <c r="HT3" s="617"/>
      <c r="HU3" s="617"/>
      <c r="HV3" s="617"/>
      <c r="HW3" s="617"/>
      <c r="HX3" s="617"/>
      <c r="HY3" s="617"/>
      <c r="HZ3" s="617"/>
      <c r="IA3" s="617"/>
      <c r="IB3" s="617"/>
      <c r="IC3" s="617"/>
      <c r="ID3" s="617"/>
      <c r="IE3" s="617"/>
      <c r="IF3" s="617"/>
      <c r="IG3" s="617"/>
      <c r="IH3" s="617"/>
    </row>
    <row r="4" s="366" customFormat="1" ht="23.1" customHeight="1" spans="1:242">
      <c r="A4" s="608" t="s">
        <v>123</v>
      </c>
      <c r="B4" s="684" t="s">
        <v>88</v>
      </c>
      <c r="C4" s="636" t="s">
        <v>124</v>
      </c>
      <c r="D4" s="608" t="s">
        <v>125</v>
      </c>
      <c r="E4" s="637" t="s">
        <v>341</v>
      </c>
      <c r="F4" s="637" t="s">
        <v>342</v>
      </c>
      <c r="G4" s="637" t="s">
        <v>343</v>
      </c>
      <c r="H4" s="637" t="s">
        <v>344</v>
      </c>
      <c r="I4" s="637" t="s">
        <v>345</v>
      </c>
      <c r="J4" s="608" t="s">
        <v>346</v>
      </c>
      <c r="K4" s="608" t="s">
        <v>347</v>
      </c>
      <c r="L4" s="608" t="s">
        <v>348</v>
      </c>
      <c r="M4" s="608" t="s">
        <v>349</v>
      </c>
      <c r="N4" s="608" t="s">
        <v>350</v>
      </c>
      <c r="O4" s="608" t="s">
        <v>351</v>
      </c>
      <c r="P4" s="655" t="s">
        <v>352</v>
      </c>
      <c r="Q4" s="608" t="s">
        <v>353</v>
      </c>
      <c r="R4" s="608" t="s">
        <v>354</v>
      </c>
      <c r="S4" s="621" t="s">
        <v>355</v>
      </c>
      <c r="T4" s="608" t="s">
        <v>356</v>
      </c>
      <c r="U4" s="608" t="s">
        <v>357</v>
      </c>
      <c r="V4" s="655" t="s">
        <v>358</v>
      </c>
      <c r="W4" s="608" t="s">
        <v>359</v>
      </c>
      <c r="X4" s="646"/>
      <c r="Y4" s="646"/>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7"/>
      <c r="EU4" s="617"/>
      <c r="EV4" s="617"/>
      <c r="EW4" s="617"/>
      <c r="EX4" s="617"/>
      <c r="EY4" s="617"/>
      <c r="EZ4" s="617"/>
      <c r="FA4" s="617"/>
      <c r="FB4" s="617"/>
      <c r="FC4" s="617"/>
      <c r="FD4" s="617"/>
      <c r="FE4" s="617"/>
      <c r="FF4" s="617"/>
      <c r="FG4" s="617"/>
      <c r="FH4" s="617"/>
      <c r="FI4" s="617"/>
      <c r="FJ4" s="617"/>
      <c r="FK4" s="617"/>
      <c r="FL4" s="617"/>
      <c r="FM4" s="617"/>
      <c r="FN4" s="617"/>
      <c r="FO4" s="617"/>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c r="HL4" s="617"/>
      <c r="HM4" s="617"/>
      <c r="HN4" s="617"/>
      <c r="HO4" s="617"/>
      <c r="HP4" s="617"/>
      <c r="HQ4" s="617"/>
      <c r="HR4" s="617"/>
      <c r="HS4" s="617"/>
      <c r="HT4" s="617"/>
      <c r="HU4" s="617"/>
      <c r="HV4" s="617"/>
      <c r="HW4" s="617"/>
      <c r="HX4" s="617"/>
      <c r="HY4" s="617"/>
      <c r="HZ4" s="617"/>
      <c r="IA4" s="617"/>
      <c r="IB4" s="617"/>
      <c r="IC4" s="617"/>
      <c r="ID4" s="617"/>
      <c r="IE4" s="617"/>
      <c r="IF4" s="617"/>
      <c r="IG4" s="617"/>
      <c r="IH4" s="617"/>
    </row>
    <row r="5" s="366" customFormat="1" ht="19.5" customHeight="1" spans="1:242">
      <c r="A5" s="608"/>
      <c r="B5" s="684"/>
      <c r="C5" s="636"/>
      <c r="D5" s="608"/>
      <c r="E5" s="637"/>
      <c r="F5" s="637"/>
      <c r="G5" s="637"/>
      <c r="H5" s="637"/>
      <c r="I5" s="637"/>
      <c r="J5" s="608"/>
      <c r="K5" s="608"/>
      <c r="L5" s="608"/>
      <c r="M5" s="608"/>
      <c r="N5" s="608"/>
      <c r="O5" s="608"/>
      <c r="P5" s="715"/>
      <c r="Q5" s="608"/>
      <c r="R5" s="608"/>
      <c r="S5" s="621"/>
      <c r="T5" s="608"/>
      <c r="U5" s="608"/>
      <c r="V5" s="715"/>
      <c r="W5" s="608"/>
      <c r="X5" s="646"/>
      <c r="Y5" s="646"/>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c r="ES5" s="617"/>
      <c r="ET5" s="617"/>
      <c r="EU5" s="617"/>
      <c r="EV5" s="617"/>
      <c r="EW5" s="617"/>
      <c r="EX5" s="617"/>
      <c r="EY5" s="617"/>
      <c r="EZ5" s="617"/>
      <c r="FA5" s="617"/>
      <c r="FB5" s="617"/>
      <c r="FC5" s="617"/>
      <c r="FD5" s="617"/>
      <c r="FE5" s="617"/>
      <c r="FF5" s="617"/>
      <c r="FG5" s="617"/>
      <c r="FH5" s="617"/>
      <c r="FI5" s="617"/>
      <c r="FJ5" s="617"/>
      <c r="FK5" s="617"/>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7"/>
      <c r="HC5" s="617"/>
      <c r="HD5" s="617"/>
      <c r="HE5" s="617"/>
      <c r="HF5" s="617"/>
      <c r="HG5" s="617"/>
      <c r="HH5" s="617"/>
      <c r="HI5" s="617"/>
      <c r="HJ5" s="617"/>
      <c r="HK5" s="617"/>
      <c r="HL5" s="617"/>
      <c r="HM5" s="617"/>
      <c r="HN5" s="617"/>
      <c r="HO5" s="617"/>
      <c r="HP5" s="617"/>
      <c r="HQ5" s="617"/>
      <c r="HR5" s="617"/>
      <c r="HS5" s="617"/>
      <c r="HT5" s="617"/>
      <c r="HU5" s="617"/>
      <c r="HV5" s="617"/>
      <c r="HW5" s="617"/>
      <c r="HX5" s="617"/>
      <c r="HY5" s="617"/>
      <c r="HZ5" s="617"/>
      <c r="IA5" s="617"/>
      <c r="IB5" s="617"/>
      <c r="IC5" s="617"/>
      <c r="ID5" s="617"/>
      <c r="IE5" s="617"/>
      <c r="IF5" s="617"/>
      <c r="IG5" s="617"/>
      <c r="IH5" s="617"/>
    </row>
    <row r="6" s="366" customFormat="1" ht="39.75" customHeight="1" spans="1:242">
      <c r="A6" s="608"/>
      <c r="B6" s="684"/>
      <c r="C6" s="636"/>
      <c r="D6" s="608"/>
      <c r="E6" s="637"/>
      <c r="F6" s="637"/>
      <c r="G6" s="637"/>
      <c r="H6" s="637"/>
      <c r="I6" s="637"/>
      <c r="J6" s="608"/>
      <c r="K6" s="608"/>
      <c r="L6" s="608"/>
      <c r="M6" s="608"/>
      <c r="N6" s="608"/>
      <c r="O6" s="608"/>
      <c r="P6" s="638"/>
      <c r="Q6" s="608"/>
      <c r="R6" s="608"/>
      <c r="S6" s="621"/>
      <c r="T6" s="608"/>
      <c r="U6" s="608"/>
      <c r="V6" s="638"/>
      <c r="W6" s="608"/>
      <c r="X6" s="646"/>
      <c r="Y6" s="646"/>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c r="ES6" s="617"/>
      <c r="ET6" s="617"/>
      <c r="EU6" s="617"/>
      <c r="EV6" s="617"/>
      <c r="EW6" s="617"/>
      <c r="EX6" s="617"/>
      <c r="EY6" s="617"/>
      <c r="EZ6" s="617"/>
      <c r="FA6" s="617"/>
      <c r="FB6" s="617"/>
      <c r="FC6" s="617"/>
      <c r="FD6" s="617"/>
      <c r="FE6" s="617"/>
      <c r="FF6" s="617"/>
      <c r="FG6" s="617"/>
      <c r="FH6" s="617"/>
      <c r="FI6" s="617"/>
      <c r="FJ6" s="617"/>
      <c r="FK6" s="617"/>
      <c r="FL6" s="617"/>
      <c r="FM6" s="617"/>
      <c r="FN6" s="617"/>
      <c r="FO6" s="617"/>
      <c r="FP6" s="617"/>
      <c r="FQ6" s="617"/>
      <c r="FR6" s="617"/>
      <c r="FS6" s="617"/>
      <c r="FT6" s="617"/>
      <c r="FU6" s="617"/>
      <c r="FV6" s="617"/>
      <c r="FW6" s="617"/>
      <c r="FX6" s="617"/>
      <c r="FY6" s="617"/>
      <c r="FZ6" s="617"/>
      <c r="GA6" s="617"/>
      <c r="GB6" s="617"/>
      <c r="GC6" s="617"/>
      <c r="GD6" s="617"/>
      <c r="GE6" s="617"/>
      <c r="GF6" s="617"/>
      <c r="GG6" s="617"/>
      <c r="GH6" s="617"/>
      <c r="GI6" s="617"/>
      <c r="GJ6" s="617"/>
      <c r="GK6" s="617"/>
      <c r="GL6" s="617"/>
      <c r="GM6" s="617"/>
      <c r="GN6" s="617"/>
      <c r="GO6" s="617"/>
      <c r="GP6" s="617"/>
      <c r="GQ6" s="617"/>
      <c r="GR6" s="617"/>
      <c r="GS6" s="617"/>
      <c r="GT6" s="617"/>
      <c r="GU6" s="617"/>
      <c r="GV6" s="617"/>
      <c r="GW6" s="617"/>
      <c r="GX6" s="617"/>
      <c r="GY6" s="617"/>
      <c r="GZ6" s="617"/>
      <c r="HA6" s="617"/>
      <c r="HB6" s="617"/>
      <c r="HC6" s="617"/>
      <c r="HD6" s="617"/>
      <c r="HE6" s="617"/>
      <c r="HF6" s="617"/>
      <c r="HG6" s="617"/>
      <c r="HH6" s="617"/>
      <c r="HI6" s="617"/>
      <c r="HJ6" s="617"/>
      <c r="HK6" s="617"/>
      <c r="HL6" s="617"/>
      <c r="HM6" s="617"/>
      <c r="HN6" s="617"/>
      <c r="HO6" s="617"/>
      <c r="HP6" s="617"/>
      <c r="HQ6" s="617"/>
      <c r="HR6" s="617"/>
      <c r="HS6" s="617"/>
      <c r="HT6" s="617"/>
      <c r="HU6" s="617"/>
      <c r="HV6" s="617"/>
      <c r="HW6" s="617"/>
      <c r="HX6" s="617"/>
      <c r="HY6" s="617"/>
      <c r="HZ6" s="617"/>
      <c r="IA6" s="617"/>
      <c r="IB6" s="617"/>
      <c r="IC6" s="617"/>
      <c r="ID6" s="617"/>
      <c r="IE6" s="617"/>
      <c r="IF6" s="617"/>
      <c r="IG6" s="617"/>
      <c r="IH6" s="617"/>
    </row>
    <row r="7" s="410" customFormat="1" ht="26" customHeight="1" spans="1:27">
      <c r="A7" s="445"/>
      <c r="B7" s="380"/>
      <c r="C7" s="413" t="s">
        <v>104</v>
      </c>
      <c r="D7" s="728">
        <f>D9+D13+D17+D21+D25+D29</f>
        <v>6288189</v>
      </c>
      <c r="E7" s="728">
        <f t="shared" ref="E7:W7" si="0">E9+E13+E17+E21+E25+E29</f>
        <v>460200</v>
      </c>
      <c r="F7" s="728">
        <f t="shared" si="0"/>
        <v>109500</v>
      </c>
      <c r="G7" s="728">
        <f t="shared" si="0"/>
        <v>73000</v>
      </c>
      <c r="H7" s="728">
        <f t="shared" si="0"/>
        <v>153900</v>
      </c>
      <c r="I7" s="728">
        <f t="shared" si="0"/>
        <v>182500</v>
      </c>
      <c r="J7" s="728">
        <f t="shared" si="0"/>
        <v>0</v>
      </c>
      <c r="K7" s="728">
        <f t="shared" si="0"/>
        <v>730000</v>
      </c>
      <c r="L7" s="728">
        <f t="shared" si="0"/>
        <v>182500</v>
      </c>
      <c r="M7" s="728">
        <f t="shared" si="0"/>
        <v>0</v>
      </c>
      <c r="N7" s="728">
        <f t="shared" si="0"/>
        <v>365000</v>
      </c>
      <c r="O7" s="728">
        <f t="shared" si="0"/>
        <v>0</v>
      </c>
      <c r="P7" s="728">
        <f t="shared" si="0"/>
        <v>0</v>
      </c>
      <c r="Q7" s="728">
        <f t="shared" si="0"/>
        <v>730000</v>
      </c>
      <c r="R7" s="728">
        <f t="shared" si="0"/>
        <v>103229</v>
      </c>
      <c r="S7" s="728">
        <f t="shared" si="0"/>
        <v>0</v>
      </c>
      <c r="T7" s="728">
        <f t="shared" si="0"/>
        <v>30000</v>
      </c>
      <c r="U7" s="728">
        <f t="shared" si="0"/>
        <v>2354160</v>
      </c>
      <c r="V7" s="728">
        <f t="shared" si="0"/>
        <v>140000</v>
      </c>
      <c r="W7" s="728">
        <f t="shared" si="0"/>
        <v>674200</v>
      </c>
      <c r="X7" s="438"/>
      <c r="Y7" s="438"/>
      <c r="Z7" s="438"/>
      <c r="AA7" s="438"/>
    </row>
    <row r="8" s="410" customFormat="1" ht="26" customHeight="1" spans="1:27">
      <c r="A8" s="445"/>
      <c r="B8" s="690" t="s">
        <v>105</v>
      </c>
      <c r="C8" s="691" t="s">
        <v>106</v>
      </c>
      <c r="D8" s="728">
        <v>6288189</v>
      </c>
      <c r="E8" s="728">
        <v>460200</v>
      </c>
      <c r="F8" s="728">
        <v>109500</v>
      </c>
      <c r="G8" s="728">
        <v>73000</v>
      </c>
      <c r="H8" s="728">
        <v>153900</v>
      </c>
      <c r="I8" s="728">
        <v>182500</v>
      </c>
      <c r="J8" s="728">
        <v>0</v>
      </c>
      <c r="K8" s="728">
        <v>730000</v>
      </c>
      <c r="L8" s="728">
        <v>182500</v>
      </c>
      <c r="M8" s="728">
        <v>0</v>
      </c>
      <c r="N8" s="728">
        <v>365000</v>
      </c>
      <c r="O8" s="728">
        <v>0</v>
      </c>
      <c r="P8" s="728">
        <v>0</v>
      </c>
      <c r="Q8" s="728">
        <v>730000</v>
      </c>
      <c r="R8" s="728">
        <v>103229</v>
      </c>
      <c r="S8" s="728">
        <v>0</v>
      </c>
      <c r="T8" s="728">
        <v>30000</v>
      </c>
      <c r="U8" s="728">
        <v>2354160</v>
      </c>
      <c r="V8" s="704">
        <v>140000</v>
      </c>
      <c r="W8" s="704">
        <v>674200</v>
      </c>
      <c r="X8" s="438"/>
      <c r="Y8" s="438"/>
      <c r="Z8" s="438"/>
      <c r="AA8" s="438"/>
    </row>
    <row r="9" s="681" customFormat="1" ht="26" customHeight="1" spans="1:242">
      <c r="A9" s="445"/>
      <c r="B9" s="690" t="s">
        <v>107</v>
      </c>
      <c r="C9" s="691" t="s">
        <v>108</v>
      </c>
      <c r="D9" s="728">
        <v>3876763</v>
      </c>
      <c r="E9" s="728">
        <v>288600</v>
      </c>
      <c r="F9" s="728">
        <v>66600</v>
      </c>
      <c r="G9" s="728">
        <v>44400</v>
      </c>
      <c r="H9" s="728">
        <v>111000</v>
      </c>
      <c r="I9" s="728">
        <v>111000</v>
      </c>
      <c r="J9" s="728">
        <v>0</v>
      </c>
      <c r="K9" s="728">
        <v>444000</v>
      </c>
      <c r="L9" s="728">
        <v>111000</v>
      </c>
      <c r="M9" s="728">
        <v>0</v>
      </c>
      <c r="N9" s="728">
        <v>222000</v>
      </c>
      <c r="O9" s="728">
        <v>0</v>
      </c>
      <c r="P9" s="728">
        <v>0</v>
      </c>
      <c r="Q9" s="728">
        <v>444000</v>
      </c>
      <c r="R9" s="728">
        <v>63203</v>
      </c>
      <c r="S9" s="728">
        <v>0</v>
      </c>
      <c r="T9" s="728">
        <v>30000</v>
      </c>
      <c r="U9" s="728">
        <v>1495560</v>
      </c>
      <c r="V9" s="704">
        <v>0</v>
      </c>
      <c r="W9" s="704">
        <v>445400</v>
      </c>
      <c r="X9" s="736"/>
      <c r="Y9" s="736"/>
      <c r="Z9" s="736"/>
      <c r="AA9" s="736"/>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c r="BQ9" s="724"/>
      <c r="BR9" s="724"/>
      <c r="BS9" s="724"/>
      <c r="BT9" s="724"/>
      <c r="BU9" s="724"/>
      <c r="BV9" s="724"/>
      <c r="BW9" s="724"/>
      <c r="BX9" s="724"/>
      <c r="BY9" s="724"/>
      <c r="BZ9" s="724"/>
      <c r="CA9" s="724"/>
      <c r="CB9" s="724"/>
      <c r="CC9" s="724"/>
      <c r="CD9" s="724"/>
      <c r="CE9" s="724"/>
      <c r="CF9" s="724"/>
      <c r="CG9" s="724"/>
      <c r="CH9" s="724"/>
      <c r="CI9" s="724"/>
      <c r="CJ9" s="724"/>
      <c r="CK9" s="724"/>
      <c r="CL9" s="724"/>
      <c r="CM9" s="724"/>
      <c r="CN9" s="724"/>
      <c r="CO9" s="724"/>
      <c r="CP9" s="724"/>
      <c r="CQ9" s="724"/>
      <c r="CR9" s="724"/>
      <c r="CS9" s="724"/>
      <c r="CT9" s="724"/>
      <c r="CU9" s="724"/>
      <c r="CV9" s="724"/>
      <c r="CW9" s="724"/>
      <c r="CX9" s="724"/>
      <c r="CY9" s="724"/>
      <c r="CZ9" s="724"/>
      <c r="DA9" s="724"/>
      <c r="DB9" s="724"/>
      <c r="DC9" s="724"/>
      <c r="DD9" s="724"/>
      <c r="DE9" s="724"/>
      <c r="DF9" s="724"/>
      <c r="DG9" s="724"/>
      <c r="DH9" s="724"/>
      <c r="DI9" s="724"/>
      <c r="DJ9" s="724"/>
      <c r="DK9" s="724"/>
      <c r="DL9" s="724"/>
      <c r="DM9" s="724"/>
      <c r="DN9" s="724"/>
      <c r="DO9" s="724"/>
      <c r="DP9" s="724"/>
      <c r="DQ9" s="724"/>
      <c r="DR9" s="724"/>
      <c r="DS9" s="724"/>
      <c r="DT9" s="724"/>
      <c r="DU9" s="724"/>
      <c r="DV9" s="724"/>
      <c r="DW9" s="724"/>
      <c r="DX9" s="724"/>
      <c r="DY9" s="724"/>
      <c r="DZ9" s="724"/>
      <c r="EA9" s="724"/>
      <c r="EB9" s="724"/>
      <c r="EC9" s="724"/>
      <c r="ED9" s="724"/>
      <c r="EE9" s="724"/>
      <c r="EF9" s="724"/>
      <c r="EG9" s="724"/>
      <c r="EH9" s="724"/>
      <c r="EI9" s="724"/>
      <c r="EJ9" s="724"/>
      <c r="EK9" s="724"/>
      <c r="EL9" s="724"/>
      <c r="EM9" s="724"/>
      <c r="EN9" s="724"/>
      <c r="EO9" s="724"/>
      <c r="EP9" s="724"/>
      <c r="EQ9" s="724"/>
      <c r="ER9" s="724"/>
      <c r="ES9" s="724"/>
      <c r="ET9" s="724"/>
      <c r="EU9" s="724"/>
      <c r="EV9" s="724"/>
      <c r="EW9" s="724"/>
      <c r="EX9" s="724"/>
      <c r="EY9" s="724"/>
      <c r="EZ9" s="724"/>
      <c r="FA9" s="724"/>
      <c r="FB9" s="724"/>
      <c r="FC9" s="724"/>
      <c r="FD9" s="724"/>
      <c r="FE9" s="724"/>
      <c r="FF9" s="724"/>
      <c r="FG9" s="724"/>
      <c r="FH9" s="724"/>
      <c r="FI9" s="724"/>
      <c r="FJ9" s="724"/>
      <c r="FK9" s="724"/>
      <c r="FL9" s="724"/>
      <c r="FM9" s="724"/>
      <c r="FN9" s="724"/>
      <c r="FO9" s="724"/>
      <c r="FP9" s="724"/>
      <c r="FQ9" s="724"/>
      <c r="FR9" s="724"/>
      <c r="FS9" s="724"/>
      <c r="FT9" s="724"/>
      <c r="FU9" s="724"/>
      <c r="FV9" s="724"/>
      <c r="FW9" s="724"/>
      <c r="FX9" s="724"/>
      <c r="FY9" s="724"/>
      <c r="FZ9" s="724"/>
      <c r="GA9" s="724"/>
      <c r="GB9" s="724"/>
      <c r="GC9" s="724"/>
      <c r="GD9" s="724"/>
      <c r="GE9" s="724"/>
      <c r="GF9" s="724"/>
      <c r="GG9" s="724"/>
      <c r="GH9" s="724"/>
      <c r="GI9" s="724"/>
      <c r="GJ9" s="724"/>
      <c r="GK9" s="724"/>
      <c r="GL9" s="724"/>
      <c r="GM9" s="724"/>
      <c r="GN9" s="724"/>
      <c r="GO9" s="724"/>
      <c r="GP9" s="724"/>
      <c r="GQ9" s="724"/>
      <c r="GR9" s="724"/>
      <c r="GS9" s="724"/>
      <c r="GT9" s="724"/>
      <c r="GU9" s="724"/>
      <c r="GV9" s="724"/>
      <c r="GW9" s="724"/>
      <c r="GX9" s="724"/>
      <c r="GY9" s="724"/>
      <c r="GZ9" s="724"/>
      <c r="HA9" s="724"/>
      <c r="HB9" s="724"/>
      <c r="HC9" s="724"/>
      <c r="HD9" s="724"/>
      <c r="HE9" s="724"/>
      <c r="HF9" s="724"/>
      <c r="HG9" s="724"/>
      <c r="HH9" s="724"/>
      <c r="HI9" s="724"/>
      <c r="HJ9" s="724"/>
      <c r="HK9" s="724"/>
      <c r="HL9" s="724"/>
      <c r="HM9" s="724"/>
      <c r="HN9" s="724"/>
      <c r="HO9" s="724"/>
      <c r="HP9" s="724"/>
      <c r="HQ9" s="724"/>
      <c r="HR9" s="724"/>
      <c r="HS9" s="724"/>
      <c r="HT9" s="724"/>
      <c r="HU9" s="724"/>
      <c r="HV9" s="724"/>
      <c r="HW9" s="724"/>
      <c r="HX9" s="724"/>
      <c r="HY9" s="724"/>
      <c r="HZ9" s="724"/>
      <c r="IA9" s="724"/>
      <c r="IB9" s="724"/>
      <c r="IC9" s="724"/>
      <c r="ID9" s="724"/>
      <c r="IE9" s="724"/>
      <c r="IF9" s="724"/>
      <c r="IG9" s="724"/>
      <c r="IH9" s="724"/>
    </row>
    <row r="10" ht="26" customHeight="1" spans="1:242">
      <c r="A10" s="419" t="s">
        <v>298</v>
      </c>
      <c r="B10" s="431"/>
      <c r="C10" s="698" t="s">
        <v>145</v>
      </c>
      <c r="D10" s="517">
        <v>3876763</v>
      </c>
      <c r="E10" s="517">
        <v>288600</v>
      </c>
      <c r="F10" s="517">
        <v>66600</v>
      </c>
      <c r="G10" s="517">
        <v>44400</v>
      </c>
      <c r="H10" s="517">
        <v>111000</v>
      </c>
      <c r="I10" s="517">
        <v>111000</v>
      </c>
      <c r="J10" s="517">
        <v>0</v>
      </c>
      <c r="K10" s="517">
        <v>444000</v>
      </c>
      <c r="L10" s="517">
        <v>111000</v>
      </c>
      <c r="M10" s="517">
        <v>0</v>
      </c>
      <c r="N10" s="517">
        <v>222000</v>
      </c>
      <c r="O10" s="517">
        <v>0</v>
      </c>
      <c r="P10" s="517">
        <v>0</v>
      </c>
      <c r="Q10" s="517">
        <v>444000</v>
      </c>
      <c r="R10" s="517">
        <v>63203</v>
      </c>
      <c r="S10" s="517">
        <v>0</v>
      </c>
      <c r="T10" s="517">
        <v>30000</v>
      </c>
      <c r="U10" s="517">
        <v>1495560</v>
      </c>
      <c r="V10" s="507">
        <v>0</v>
      </c>
      <c r="W10" s="507">
        <v>445400</v>
      </c>
      <c r="X10" s="737"/>
      <c r="Y10" s="737"/>
      <c r="Z10" s="737"/>
      <c r="AA10" s="73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c r="DO10" s="617"/>
      <c r="DP10" s="617"/>
      <c r="DQ10" s="617"/>
      <c r="DR10" s="617"/>
      <c r="DS10" s="617"/>
      <c r="DT10" s="617"/>
      <c r="DU10" s="617"/>
      <c r="DV10" s="617"/>
      <c r="DW10" s="617"/>
      <c r="DX10" s="617"/>
      <c r="DY10" s="617"/>
      <c r="DZ10" s="617"/>
      <c r="EA10" s="617"/>
      <c r="EB10" s="617"/>
      <c r="EC10" s="617"/>
      <c r="ED10" s="617"/>
      <c r="EE10" s="617"/>
      <c r="EF10" s="617"/>
      <c r="EG10" s="617"/>
      <c r="EH10" s="617"/>
      <c r="EI10" s="617"/>
      <c r="EJ10" s="617"/>
      <c r="EK10" s="617"/>
      <c r="EL10" s="617"/>
      <c r="EM10" s="617"/>
      <c r="EN10" s="617"/>
      <c r="EO10" s="617"/>
      <c r="EP10" s="617"/>
      <c r="EQ10" s="617"/>
      <c r="ER10" s="617"/>
      <c r="ES10" s="617"/>
      <c r="ET10" s="617"/>
      <c r="EU10" s="617"/>
      <c r="EV10" s="617"/>
      <c r="EW10" s="617"/>
      <c r="EX10" s="617"/>
      <c r="EY10" s="617"/>
      <c r="EZ10" s="617"/>
      <c r="FA10" s="617"/>
      <c r="FB10" s="617"/>
      <c r="FC10" s="617"/>
      <c r="FD10" s="617"/>
      <c r="FE10" s="617"/>
      <c r="FF10" s="617"/>
      <c r="FG10" s="617"/>
      <c r="FH10" s="617"/>
      <c r="FI10" s="617"/>
      <c r="FJ10" s="617"/>
      <c r="FK10" s="617"/>
      <c r="FL10" s="617"/>
      <c r="FM10" s="617"/>
      <c r="FN10" s="617"/>
      <c r="FO10" s="617"/>
      <c r="FP10" s="617"/>
      <c r="FQ10" s="617"/>
      <c r="FR10" s="617"/>
      <c r="FS10" s="617"/>
      <c r="FT10" s="617"/>
      <c r="FU10" s="617"/>
      <c r="FV10" s="617"/>
      <c r="FW10" s="617"/>
      <c r="FX10" s="617"/>
      <c r="FY10" s="617"/>
      <c r="FZ10" s="617"/>
      <c r="GA10" s="617"/>
      <c r="GB10" s="617"/>
      <c r="GC10" s="617"/>
      <c r="GD10" s="617"/>
      <c r="GE10" s="617"/>
      <c r="GF10" s="617"/>
      <c r="GG10" s="617"/>
      <c r="GH10" s="617"/>
      <c r="GI10" s="617"/>
      <c r="GJ10" s="617"/>
      <c r="GK10" s="617"/>
      <c r="GL10" s="617"/>
      <c r="GM10" s="617"/>
      <c r="GN10" s="617"/>
      <c r="GO10" s="617"/>
      <c r="GP10" s="617"/>
      <c r="GQ10" s="617"/>
      <c r="GR10" s="617"/>
      <c r="GS10" s="617"/>
      <c r="GT10" s="617"/>
      <c r="GU10" s="617"/>
      <c r="GV10" s="617"/>
      <c r="GW10" s="617"/>
      <c r="GX10" s="617"/>
      <c r="GY10" s="617"/>
      <c r="GZ10" s="617"/>
      <c r="HA10" s="617"/>
      <c r="HB10" s="617"/>
      <c r="HC10" s="617"/>
      <c r="HD10" s="617"/>
      <c r="HE10" s="617"/>
      <c r="HF10" s="617"/>
      <c r="HG10" s="617"/>
      <c r="HH10" s="617"/>
      <c r="HI10" s="617"/>
      <c r="HJ10" s="617"/>
      <c r="HK10" s="617"/>
      <c r="HL10" s="617"/>
      <c r="HM10" s="617"/>
      <c r="HN10" s="617"/>
      <c r="HO10" s="617"/>
      <c r="HP10" s="617"/>
      <c r="HQ10" s="617"/>
      <c r="HR10" s="617"/>
      <c r="HS10" s="617"/>
      <c r="HT10" s="617"/>
      <c r="HU10" s="617"/>
      <c r="HV10" s="617"/>
      <c r="HW10" s="617"/>
      <c r="HX10" s="617"/>
      <c r="HY10" s="617"/>
      <c r="HZ10" s="617"/>
      <c r="IA10" s="617"/>
      <c r="IB10" s="617"/>
      <c r="IC10" s="617"/>
      <c r="ID10" s="617"/>
      <c r="IE10" s="617"/>
      <c r="IF10" s="617"/>
      <c r="IG10" s="617"/>
      <c r="IH10" s="617"/>
    </row>
    <row r="11" ht="26" customHeight="1" spans="1:242">
      <c r="A11" s="419" t="s">
        <v>307</v>
      </c>
      <c r="B11" s="431"/>
      <c r="C11" s="698" t="s">
        <v>147</v>
      </c>
      <c r="D11" s="517">
        <v>3876763</v>
      </c>
      <c r="E11" s="517">
        <v>288600</v>
      </c>
      <c r="F11" s="517">
        <v>66600</v>
      </c>
      <c r="G11" s="517">
        <v>44400</v>
      </c>
      <c r="H11" s="517">
        <v>111000</v>
      </c>
      <c r="I11" s="517">
        <v>111000</v>
      </c>
      <c r="J11" s="517">
        <v>0</v>
      </c>
      <c r="K11" s="517">
        <v>444000</v>
      </c>
      <c r="L11" s="517">
        <v>111000</v>
      </c>
      <c r="M11" s="517">
        <v>0</v>
      </c>
      <c r="N11" s="517">
        <v>222000</v>
      </c>
      <c r="O11" s="517">
        <v>0</v>
      </c>
      <c r="P11" s="517">
        <v>0</v>
      </c>
      <c r="Q11" s="517">
        <v>444000</v>
      </c>
      <c r="R11" s="517">
        <v>63203</v>
      </c>
      <c r="S11" s="517">
        <v>0</v>
      </c>
      <c r="T11" s="517">
        <v>30000</v>
      </c>
      <c r="U11" s="517">
        <v>1495560</v>
      </c>
      <c r="V11" s="507">
        <v>0</v>
      </c>
      <c r="W11" s="507">
        <v>445400</v>
      </c>
      <c r="X11" s="737"/>
      <c r="Y11" s="737"/>
      <c r="Z11" s="737"/>
      <c r="AA11" s="73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7"/>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c r="ES11" s="617"/>
      <c r="ET11" s="617"/>
      <c r="EU11" s="617"/>
      <c r="EV11" s="617"/>
      <c r="EW11" s="617"/>
      <c r="EX11" s="617"/>
      <c r="EY11" s="617"/>
      <c r="EZ11" s="617"/>
      <c r="FA11" s="617"/>
      <c r="FB11" s="617"/>
      <c r="FC11" s="617"/>
      <c r="FD11" s="617"/>
      <c r="FE11" s="617"/>
      <c r="FF11" s="617"/>
      <c r="FG11" s="617"/>
      <c r="FH11" s="617"/>
      <c r="FI11" s="617"/>
      <c r="FJ11" s="617"/>
      <c r="FK11" s="617"/>
      <c r="FL11" s="617"/>
      <c r="FM11" s="617"/>
      <c r="FN11" s="617"/>
      <c r="FO11" s="617"/>
      <c r="FP11" s="617"/>
      <c r="FQ11" s="617"/>
      <c r="FR11" s="617"/>
      <c r="FS11" s="617"/>
      <c r="FT11" s="617"/>
      <c r="FU11" s="617"/>
      <c r="FV11" s="617"/>
      <c r="FW11" s="617"/>
      <c r="FX11" s="617"/>
      <c r="FY11" s="617"/>
      <c r="FZ11" s="617"/>
      <c r="GA11" s="617"/>
      <c r="GB11" s="617"/>
      <c r="GC11" s="617"/>
      <c r="GD11" s="617"/>
      <c r="GE11" s="617"/>
      <c r="GF11" s="617"/>
      <c r="GG11" s="617"/>
      <c r="GH11" s="617"/>
      <c r="GI11" s="617"/>
      <c r="GJ11" s="617"/>
      <c r="GK11" s="617"/>
      <c r="GL11" s="617"/>
      <c r="GM11" s="617"/>
      <c r="GN11" s="617"/>
      <c r="GO11" s="617"/>
      <c r="GP11" s="617"/>
      <c r="GQ11" s="617"/>
      <c r="GR11" s="617"/>
      <c r="GS11" s="617"/>
      <c r="GT11" s="617"/>
      <c r="GU11" s="617"/>
      <c r="GV11" s="617"/>
      <c r="GW11" s="617"/>
      <c r="GX11" s="617"/>
      <c r="GY11" s="617"/>
      <c r="GZ11" s="617"/>
      <c r="HA11" s="617"/>
      <c r="HB11" s="617"/>
      <c r="HC11" s="617"/>
      <c r="HD11" s="617"/>
      <c r="HE11" s="617"/>
      <c r="HF11" s="617"/>
      <c r="HG11" s="617"/>
      <c r="HH11" s="617"/>
      <c r="HI11" s="617"/>
      <c r="HJ11" s="617"/>
      <c r="HK11" s="617"/>
      <c r="HL11" s="617"/>
      <c r="HM11" s="617"/>
      <c r="HN11" s="617"/>
      <c r="HO11" s="617"/>
      <c r="HP11" s="617"/>
      <c r="HQ11" s="617"/>
      <c r="HR11" s="617"/>
      <c r="HS11" s="617"/>
      <c r="HT11" s="617"/>
      <c r="HU11" s="617"/>
      <c r="HV11" s="617"/>
      <c r="HW11" s="617"/>
      <c r="HX11" s="617"/>
      <c r="HY11" s="617"/>
      <c r="HZ11" s="617"/>
      <c r="IA11" s="617"/>
      <c r="IB11" s="617"/>
      <c r="IC11" s="617"/>
      <c r="ID11" s="617"/>
      <c r="IE11" s="617"/>
      <c r="IF11" s="617"/>
      <c r="IG11" s="617"/>
      <c r="IH11" s="617"/>
    </row>
    <row r="12" ht="26" customHeight="1" spans="1:242">
      <c r="A12" s="419" t="s">
        <v>148</v>
      </c>
      <c r="B12" s="431"/>
      <c r="C12" s="729" t="s">
        <v>360</v>
      </c>
      <c r="D12" s="517">
        <v>3876763</v>
      </c>
      <c r="E12" s="517">
        <v>288600</v>
      </c>
      <c r="F12" s="517">
        <v>66600</v>
      </c>
      <c r="G12" s="517">
        <v>44400</v>
      </c>
      <c r="H12" s="517">
        <v>111000</v>
      </c>
      <c r="I12" s="517">
        <v>111000</v>
      </c>
      <c r="J12" s="517">
        <v>0</v>
      </c>
      <c r="K12" s="517">
        <v>444000</v>
      </c>
      <c r="L12" s="517">
        <v>111000</v>
      </c>
      <c r="M12" s="517">
        <v>0</v>
      </c>
      <c r="N12" s="517">
        <v>222000</v>
      </c>
      <c r="O12" s="517">
        <v>0</v>
      </c>
      <c r="P12" s="517">
        <v>0</v>
      </c>
      <c r="Q12" s="517">
        <v>444000</v>
      </c>
      <c r="R12" s="517">
        <v>63203</v>
      </c>
      <c r="S12" s="517">
        <v>0</v>
      </c>
      <c r="T12" s="517">
        <v>30000</v>
      </c>
      <c r="U12" s="517">
        <v>1495560</v>
      </c>
      <c r="V12" s="507">
        <v>0</v>
      </c>
      <c r="W12" s="507">
        <v>445400</v>
      </c>
      <c r="X12" s="737"/>
      <c r="Y12" s="737"/>
      <c r="Z12" s="737"/>
      <c r="AA12" s="73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c r="DA12" s="617"/>
      <c r="DB12" s="617"/>
      <c r="DC12" s="617"/>
      <c r="DD12" s="617"/>
      <c r="DE12" s="617"/>
      <c r="DF12" s="617"/>
      <c r="DG12" s="617"/>
      <c r="DH12" s="617"/>
      <c r="DI12" s="617"/>
      <c r="DJ12" s="617"/>
      <c r="DK12" s="617"/>
      <c r="DL12" s="617"/>
      <c r="DM12" s="617"/>
      <c r="DN12" s="617"/>
      <c r="DO12" s="617"/>
      <c r="DP12" s="617"/>
      <c r="DQ12" s="617"/>
      <c r="DR12" s="617"/>
      <c r="DS12" s="617"/>
      <c r="DT12" s="617"/>
      <c r="DU12" s="617"/>
      <c r="DV12" s="617"/>
      <c r="DW12" s="617"/>
      <c r="DX12" s="617"/>
      <c r="DY12" s="617"/>
      <c r="DZ12" s="617"/>
      <c r="EA12" s="617"/>
      <c r="EB12" s="617"/>
      <c r="EC12" s="617"/>
      <c r="ED12" s="617"/>
      <c r="EE12" s="617"/>
      <c r="EF12" s="617"/>
      <c r="EG12" s="617"/>
      <c r="EH12" s="617"/>
      <c r="EI12" s="617"/>
      <c r="EJ12" s="617"/>
      <c r="EK12" s="617"/>
      <c r="EL12" s="617"/>
      <c r="EM12" s="617"/>
      <c r="EN12" s="617"/>
      <c r="EO12" s="617"/>
      <c r="EP12" s="617"/>
      <c r="EQ12" s="617"/>
      <c r="ER12" s="617"/>
      <c r="ES12" s="617"/>
      <c r="ET12" s="617"/>
      <c r="EU12" s="617"/>
      <c r="EV12" s="617"/>
      <c r="EW12" s="617"/>
      <c r="EX12" s="617"/>
      <c r="EY12" s="617"/>
      <c r="EZ12" s="617"/>
      <c r="FA12" s="617"/>
      <c r="FB12" s="617"/>
      <c r="FC12" s="617"/>
      <c r="FD12" s="617"/>
      <c r="FE12" s="617"/>
      <c r="FF12" s="617"/>
      <c r="FG12" s="617"/>
      <c r="FH12" s="617"/>
      <c r="FI12" s="617"/>
      <c r="FJ12" s="617"/>
      <c r="FK12" s="617"/>
      <c r="FL12" s="617"/>
      <c r="FM12" s="617"/>
      <c r="FN12" s="617"/>
      <c r="FO12" s="617"/>
      <c r="FP12" s="617"/>
      <c r="FQ12" s="617"/>
      <c r="FR12" s="617"/>
      <c r="FS12" s="617"/>
      <c r="FT12" s="617"/>
      <c r="FU12" s="617"/>
      <c r="FV12" s="617"/>
      <c r="FW12" s="617"/>
      <c r="FX12" s="617"/>
      <c r="FY12" s="617"/>
      <c r="FZ12" s="617"/>
      <c r="GA12" s="617"/>
      <c r="GB12" s="617"/>
      <c r="GC12" s="617"/>
      <c r="GD12" s="617"/>
      <c r="GE12" s="617"/>
      <c r="GF12" s="617"/>
      <c r="GG12" s="617"/>
      <c r="GH12" s="617"/>
      <c r="GI12" s="617"/>
      <c r="GJ12" s="617"/>
      <c r="GK12" s="617"/>
      <c r="GL12" s="617"/>
      <c r="GM12" s="617"/>
      <c r="GN12" s="617"/>
      <c r="GO12" s="617"/>
      <c r="GP12" s="617"/>
      <c r="GQ12" s="617"/>
      <c r="GR12" s="617"/>
      <c r="GS12" s="617"/>
      <c r="GT12" s="617"/>
      <c r="GU12" s="617"/>
      <c r="GV12" s="617"/>
      <c r="GW12" s="617"/>
      <c r="GX12" s="617"/>
      <c r="GY12" s="617"/>
      <c r="GZ12" s="617"/>
      <c r="HA12" s="617"/>
      <c r="HB12" s="617"/>
      <c r="HC12" s="617"/>
      <c r="HD12" s="617"/>
      <c r="HE12" s="617"/>
      <c r="HF12" s="617"/>
      <c r="HG12" s="617"/>
      <c r="HH12" s="617"/>
      <c r="HI12" s="617"/>
      <c r="HJ12" s="617"/>
      <c r="HK12" s="617"/>
      <c r="HL12" s="617"/>
      <c r="HM12" s="617"/>
      <c r="HN12" s="617"/>
      <c r="HO12" s="617"/>
      <c r="HP12" s="617"/>
      <c r="HQ12" s="617"/>
      <c r="HR12" s="617"/>
      <c r="HS12" s="617"/>
      <c r="HT12" s="617"/>
      <c r="HU12" s="617"/>
      <c r="HV12" s="617"/>
      <c r="HW12" s="617"/>
      <c r="HX12" s="617"/>
      <c r="HY12" s="617"/>
      <c r="HZ12" s="617"/>
      <c r="IA12" s="617"/>
      <c r="IB12" s="617"/>
      <c r="IC12" s="617"/>
      <c r="ID12" s="617"/>
      <c r="IE12" s="617"/>
      <c r="IF12" s="617"/>
      <c r="IG12" s="617"/>
      <c r="IH12" s="617"/>
    </row>
    <row r="13" s="681" customFormat="1" ht="26" customHeight="1" spans="1:242">
      <c r="A13" s="445"/>
      <c r="B13" s="415" t="s">
        <v>109</v>
      </c>
      <c r="C13" s="380" t="s">
        <v>274</v>
      </c>
      <c r="D13" s="728">
        <f>D14</f>
        <v>1206691</v>
      </c>
      <c r="E13" s="728">
        <f t="shared" ref="E13:W13" si="1">E16</f>
        <v>81600</v>
      </c>
      <c r="F13" s="728">
        <f t="shared" si="1"/>
        <v>20400</v>
      </c>
      <c r="G13" s="728">
        <f t="shared" si="1"/>
        <v>13600</v>
      </c>
      <c r="H13" s="728">
        <f t="shared" si="1"/>
        <v>20400</v>
      </c>
      <c r="I13" s="728">
        <f t="shared" si="1"/>
        <v>34000</v>
      </c>
      <c r="J13" s="728">
        <f t="shared" si="1"/>
        <v>0</v>
      </c>
      <c r="K13" s="728">
        <f t="shared" si="1"/>
        <v>136000</v>
      </c>
      <c r="L13" s="728">
        <f t="shared" si="1"/>
        <v>34000</v>
      </c>
      <c r="M13" s="728">
        <f t="shared" si="1"/>
        <v>0</v>
      </c>
      <c r="N13" s="728">
        <f t="shared" si="1"/>
        <v>68000</v>
      </c>
      <c r="O13" s="728">
        <f t="shared" si="1"/>
        <v>0</v>
      </c>
      <c r="P13" s="728">
        <f t="shared" si="1"/>
        <v>0</v>
      </c>
      <c r="Q13" s="728">
        <f t="shared" si="1"/>
        <v>136000</v>
      </c>
      <c r="R13" s="728">
        <f t="shared" si="1"/>
        <v>14851</v>
      </c>
      <c r="S13" s="728">
        <f t="shared" si="1"/>
        <v>0</v>
      </c>
      <c r="T13" s="728">
        <f t="shared" si="1"/>
        <v>0</v>
      </c>
      <c r="U13" s="728">
        <f t="shared" si="1"/>
        <v>479040</v>
      </c>
      <c r="V13" s="704">
        <f t="shared" si="1"/>
        <v>60000</v>
      </c>
      <c r="W13" s="704">
        <f t="shared" si="1"/>
        <v>108800</v>
      </c>
      <c r="X13" s="736"/>
      <c r="Y13" s="736"/>
      <c r="Z13" s="736"/>
      <c r="AA13" s="736"/>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4"/>
      <c r="BI13" s="724"/>
      <c r="BJ13" s="724"/>
      <c r="BK13" s="724"/>
      <c r="BL13" s="724"/>
      <c r="BM13" s="724"/>
      <c r="BN13" s="724"/>
      <c r="BO13" s="724"/>
      <c r="BP13" s="724"/>
      <c r="BQ13" s="724"/>
      <c r="BR13" s="724"/>
      <c r="BS13" s="724"/>
      <c r="BT13" s="724"/>
      <c r="BU13" s="724"/>
      <c r="BV13" s="724"/>
      <c r="BW13" s="724"/>
      <c r="BX13" s="724"/>
      <c r="BY13" s="724"/>
      <c r="BZ13" s="724"/>
      <c r="CA13" s="724"/>
      <c r="CB13" s="724"/>
      <c r="CC13" s="724"/>
      <c r="CD13" s="724"/>
      <c r="CE13" s="724"/>
      <c r="CF13" s="724"/>
      <c r="CG13" s="724"/>
      <c r="CH13" s="724"/>
      <c r="CI13" s="724"/>
      <c r="CJ13" s="724"/>
      <c r="CK13" s="724"/>
      <c r="CL13" s="724"/>
      <c r="CM13" s="724"/>
      <c r="CN13" s="724"/>
      <c r="CO13" s="724"/>
      <c r="CP13" s="724"/>
      <c r="CQ13" s="724"/>
      <c r="CR13" s="724"/>
      <c r="CS13" s="724"/>
      <c r="CT13" s="724"/>
      <c r="CU13" s="724"/>
      <c r="CV13" s="724"/>
      <c r="CW13" s="724"/>
      <c r="CX13" s="724"/>
      <c r="CY13" s="724"/>
      <c r="CZ13" s="724"/>
      <c r="DA13" s="724"/>
      <c r="DB13" s="724"/>
      <c r="DC13" s="724"/>
      <c r="DD13" s="724"/>
      <c r="DE13" s="724"/>
      <c r="DF13" s="724"/>
      <c r="DG13" s="724"/>
      <c r="DH13" s="724"/>
      <c r="DI13" s="724"/>
      <c r="DJ13" s="724"/>
      <c r="DK13" s="724"/>
      <c r="DL13" s="724"/>
      <c r="DM13" s="724"/>
      <c r="DN13" s="724"/>
      <c r="DO13" s="724"/>
      <c r="DP13" s="724"/>
      <c r="DQ13" s="724"/>
      <c r="DR13" s="724"/>
      <c r="DS13" s="724"/>
      <c r="DT13" s="724"/>
      <c r="DU13" s="724"/>
      <c r="DV13" s="724"/>
      <c r="DW13" s="724"/>
      <c r="DX13" s="724"/>
      <c r="DY13" s="724"/>
      <c r="DZ13" s="724"/>
      <c r="EA13" s="724"/>
      <c r="EB13" s="724"/>
      <c r="EC13" s="724"/>
      <c r="ED13" s="724"/>
      <c r="EE13" s="724"/>
      <c r="EF13" s="724"/>
      <c r="EG13" s="724"/>
      <c r="EH13" s="724"/>
      <c r="EI13" s="724"/>
      <c r="EJ13" s="724"/>
      <c r="EK13" s="724"/>
      <c r="EL13" s="724"/>
      <c r="EM13" s="724"/>
      <c r="EN13" s="724"/>
      <c r="EO13" s="724"/>
      <c r="EP13" s="724"/>
      <c r="EQ13" s="724"/>
      <c r="ER13" s="724"/>
      <c r="ES13" s="724"/>
      <c r="ET13" s="724"/>
      <c r="EU13" s="724"/>
      <c r="EV13" s="724"/>
      <c r="EW13" s="724"/>
      <c r="EX13" s="724"/>
      <c r="EY13" s="724"/>
      <c r="EZ13" s="724"/>
      <c r="FA13" s="724"/>
      <c r="FB13" s="724"/>
      <c r="FC13" s="724"/>
      <c r="FD13" s="724"/>
      <c r="FE13" s="724"/>
      <c r="FF13" s="724"/>
      <c r="FG13" s="724"/>
      <c r="FH13" s="724"/>
      <c r="FI13" s="724"/>
      <c r="FJ13" s="724"/>
      <c r="FK13" s="724"/>
      <c r="FL13" s="724"/>
      <c r="FM13" s="724"/>
      <c r="FN13" s="724"/>
      <c r="FO13" s="724"/>
      <c r="FP13" s="724"/>
      <c r="FQ13" s="724"/>
      <c r="FR13" s="724"/>
      <c r="FS13" s="724"/>
      <c r="FT13" s="724"/>
      <c r="FU13" s="724"/>
      <c r="FV13" s="724"/>
      <c r="FW13" s="724"/>
      <c r="FX13" s="724"/>
      <c r="FY13" s="724"/>
      <c r="FZ13" s="724"/>
      <c r="GA13" s="724"/>
      <c r="GB13" s="724"/>
      <c r="GC13" s="724"/>
      <c r="GD13" s="724"/>
      <c r="GE13" s="724"/>
      <c r="GF13" s="724"/>
      <c r="GG13" s="724"/>
      <c r="GH13" s="724"/>
      <c r="GI13" s="724"/>
      <c r="GJ13" s="724"/>
      <c r="GK13" s="724"/>
      <c r="GL13" s="724"/>
      <c r="GM13" s="724"/>
      <c r="GN13" s="724"/>
      <c r="GO13" s="724"/>
      <c r="GP13" s="724"/>
      <c r="GQ13" s="724"/>
      <c r="GR13" s="724"/>
      <c r="GS13" s="724"/>
      <c r="GT13" s="724"/>
      <c r="GU13" s="724"/>
      <c r="GV13" s="724"/>
      <c r="GW13" s="724"/>
      <c r="GX13" s="724"/>
      <c r="GY13" s="724"/>
      <c r="GZ13" s="724"/>
      <c r="HA13" s="724"/>
      <c r="HB13" s="724"/>
      <c r="HC13" s="724"/>
      <c r="HD13" s="724"/>
      <c r="HE13" s="724"/>
      <c r="HF13" s="724"/>
      <c r="HG13" s="724"/>
      <c r="HH13" s="724"/>
      <c r="HI13" s="724"/>
      <c r="HJ13" s="724"/>
      <c r="HK13" s="724"/>
      <c r="HL13" s="724"/>
      <c r="HM13" s="724"/>
      <c r="HN13" s="724"/>
      <c r="HO13" s="724"/>
      <c r="HP13" s="724"/>
      <c r="HQ13" s="724"/>
      <c r="HR13" s="724"/>
      <c r="HS13" s="724"/>
      <c r="HT13" s="724"/>
      <c r="HU13" s="724"/>
      <c r="HV13" s="724"/>
      <c r="HW13" s="724"/>
      <c r="HX13" s="724"/>
      <c r="HY13" s="724"/>
      <c r="HZ13" s="724"/>
      <c r="IA13" s="724"/>
      <c r="IB13" s="724"/>
      <c r="IC13" s="724"/>
      <c r="ID13" s="724"/>
      <c r="IE13" s="724"/>
      <c r="IF13" s="724"/>
      <c r="IG13" s="724"/>
      <c r="IH13" s="724"/>
    </row>
    <row r="14" customFormat="1" ht="25.5" customHeight="1" spans="1:245">
      <c r="A14" s="419" t="s">
        <v>298</v>
      </c>
      <c r="B14" s="431"/>
      <c r="C14" s="698" t="s">
        <v>145</v>
      </c>
      <c r="D14" s="703">
        <f t="shared" ref="D14:W14" si="2">D15</f>
        <v>1206691</v>
      </c>
      <c r="E14" s="703">
        <f t="shared" si="2"/>
        <v>81600</v>
      </c>
      <c r="F14" s="703">
        <f t="shared" si="2"/>
        <v>20400</v>
      </c>
      <c r="G14" s="703">
        <f t="shared" si="2"/>
        <v>13600</v>
      </c>
      <c r="H14" s="703">
        <f t="shared" si="2"/>
        <v>20400</v>
      </c>
      <c r="I14" s="703">
        <f t="shared" si="2"/>
        <v>34000</v>
      </c>
      <c r="J14" s="703">
        <f t="shared" si="2"/>
        <v>0</v>
      </c>
      <c r="K14" s="703">
        <f t="shared" si="2"/>
        <v>136000</v>
      </c>
      <c r="L14" s="703">
        <f t="shared" si="2"/>
        <v>34000</v>
      </c>
      <c r="M14" s="703">
        <f t="shared" si="2"/>
        <v>0</v>
      </c>
      <c r="N14" s="703">
        <f t="shared" si="2"/>
        <v>68000</v>
      </c>
      <c r="O14" s="703">
        <f t="shared" si="2"/>
        <v>0</v>
      </c>
      <c r="P14" s="703">
        <f t="shared" si="2"/>
        <v>0</v>
      </c>
      <c r="Q14" s="703">
        <f t="shared" si="2"/>
        <v>136000</v>
      </c>
      <c r="R14" s="703">
        <f t="shared" si="2"/>
        <v>14851</v>
      </c>
      <c r="S14" s="703">
        <f t="shared" si="2"/>
        <v>0</v>
      </c>
      <c r="T14" s="703">
        <f t="shared" si="2"/>
        <v>0</v>
      </c>
      <c r="U14" s="703">
        <f t="shared" si="2"/>
        <v>479040</v>
      </c>
      <c r="V14" s="703">
        <f t="shared" si="2"/>
        <v>60000</v>
      </c>
      <c r="W14" s="703">
        <f t="shared" si="2"/>
        <v>108800</v>
      </c>
      <c r="X14" s="738"/>
      <c r="Y14" s="738"/>
      <c r="Z14" s="738"/>
      <c r="AA14" s="738"/>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27"/>
      <c r="BL14" s="727"/>
      <c r="BM14" s="727"/>
      <c r="BN14" s="727"/>
      <c r="BO14" s="727"/>
      <c r="BP14" s="727"/>
      <c r="BQ14" s="727"/>
      <c r="BR14" s="727"/>
      <c r="BS14" s="727"/>
      <c r="BT14" s="727"/>
      <c r="BU14" s="727"/>
      <c r="BV14" s="727"/>
      <c r="BW14" s="727"/>
      <c r="BX14" s="727"/>
      <c r="BY14" s="727"/>
      <c r="BZ14" s="727"/>
      <c r="CA14" s="727"/>
      <c r="CB14" s="727"/>
      <c r="CC14" s="727"/>
      <c r="CD14" s="727"/>
      <c r="CE14" s="727"/>
      <c r="CF14" s="727"/>
      <c r="CG14" s="727"/>
      <c r="CH14" s="727"/>
      <c r="CI14" s="727"/>
      <c r="CJ14" s="727"/>
      <c r="CK14" s="727"/>
      <c r="CL14" s="727"/>
      <c r="CM14" s="727"/>
      <c r="CN14" s="727"/>
      <c r="CO14" s="727"/>
      <c r="CP14" s="727"/>
      <c r="CQ14" s="727"/>
      <c r="CR14" s="727"/>
      <c r="CS14" s="727"/>
      <c r="CT14" s="727"/>
      <c r="CU14" s="727"/>
      <c r="CV14" s="727"/>
      <c r="CW14" s="727"/>
      <c r="CX14" s="727"/>
      <c r="CY14" s="727"/>
      <c r="CZ14" s="727"/>
      <c r="DA14" s="727"/>
      <c r="DB14" s="727"/>
      <c r="DC14" s="727"/>
      <c r="DD14" s="727"/>
      <c r="DE14" s="727"/>
      <c r="DF14" s="727"/>
      <c r="DG14" s="727"/>
      <c r="DH14" s="727"/>
      <c r="DI14" s="727"/>
      <c r="DJ14" s="727"/>
      <c r="DK14" s="727"/>
      <c r="DL14" s="727"/>
      <c r="DM14" s="727"/>
      <c r="DN14" s="727"/>
      <c r="DO14" s="727"/>
      <c r="DP14" s="727"/>
      <c r="DQ14" s="727"/>
      <c r="DR14" s="727"/>
      <c r="DS14" s="727"/>
      <c r="DT14" s="727"/>
      <c r="DU14" s="727"/>
      <c r="DV14" s="727"/>
      <c r="DW14" s="727"/>
      <c r="DX14" s="727"/>
      <c r="DY14" s="727"/>
      <c r="DZ14" s="727"/>
      <c r="EA14" s="727"/>
      <c r="EB14" s="727"/>
      <c r="EC14" s="727"/>
      <c r="ED14" s="727"/>
      <c r="EE14" s="727"/>
      <c r="EF14" s="727"/>
      <c r="EG14" s="727"/>
      <c r="EH14" s="727"/>
      <c r="EI14" s="727"/>
      <c r="EJ14" s="727"/>
      <c r="EK14" s="727"/>
      <c r="EL14" s="727"/>
      <c r="EM14" s="727"/>
      <c r="EN14" s="727"/>
      <c r="EO14" s="727"/>
      <c r="EP14" s="727"/>
      <c r="EQ14" s="727"/>
      <c r="ER14" s="727"/>
      <c r="ES14" s="727"/>
      <c r="ET14" s="727"/>
      <c r="EU14" s="727"/>
      <c r="EV14" s="727"/>
      <c r="EW14" s="727"/>
      <c r="EX14" s="727"/>
      <c r="EY14" s="727"/>
      <c r="EZ14" s="727"/>
      <c r="FA14" s="727"/>
      <c r="FB14" s="727"/>
      <c r="FC14" s="727"/>
      <c r="FD14" s="727"/>
      <c r="FE14" s="727"/>
      <c r="FF14" s="727"/>
      <c r="FG14" s="727"/>
      <c r="FH14" s="727"/>
      <c r="FI14" s="727"/>
      <c r="FJ14" s="727"/>
      <c r="FK14" s="727"/>
      <c r="FL14" s="727"/>
      <c r="FM14" s="727"/>
      <c r="FN14" s="727"/>
      <c r="FO14" s="727"/>
      <c r="FP14" s="727"/>
      <c r="FQ14" s="727"/>
      <c r="FR14" s="727"/>
      <c r="FS14" s="727"/>
      <c r="FT14" s="727"/>
      <c r="FU14" s="727"/>
      <c r="FV14" s="727"/>
      <c r="FW14" s="727"/>
      <c r="FX14" s="727"/>
      <c r="FY14" s="727"/>
      <c r="FZ14" s="727"/>
      <c r="GA14" s="727"/>
      <c r="GB14" s="727"/>
      <c r="GC14" s="727"/>
      <c r="GD14" s="727"/>
      <c r="GE14" s="727"/>
      <c r="GF14" s="727"/>
      <c r="GG14" s="727"/>
      <c r="GH14" s="727"/>
      <c r="GI14" s="727"/>
      <c r="GJ14" s="727"/>
      <c r="GK14" s="727"/>
      <c r="GL14" s="727"/>
      <c r="GM14" s="727"/>
      <c r="GN14" s="727"/>
      <c r="GO14" s="727"/>
      <c r="GP14" s="727"/>
      <c r="GQ14" s="727"/>
      <c r="GR14" s="727"/>
      <c r="GS14" s="727"/>
      <c r="GT14" s="727"/>
      <c r="GU14" s="727"/>
      <c r="GV14" s="727"/>
      <c r="GW14" s="727"/>
      <c r="GX14" s="727"/>
      <c r="GY14" s="727"/>
      <c r="GZ14" s="727"/>
      <c r="HA14" s="727"/>
      <c r="HB14" s="727"/>
      <c r="HC14" s="727"/>
      <c r="HD14" s="727"/>
      <c r="HE14" s="727"/>
      <c r="HF14" s="727"/>
      <c r="HG14" s="727"/>
      <c r="HH14" s="727"/>
      <c r="HI14" s="727"/>
      <c r="HJ14" s="727"/>
      <c r="HK14" s="727"/>
      <c r="HL14" s="727"/>
      <c r="HM14" s="727"/>
      <c r="HN14" s="727"/>
      <c r="HO14" s="727"/>
      <c r="HP14" s="727"/>
      <c r="HQ14" s="727"/>
      <c r="HR14" s="727"/>
      <c r="HS14" s="727"/>
      <c r="HT14" s="727"/>
      <c r="HU14" s="727"/>
      <c r="HV14" s="727"/>
      <c r="HW14" s="727"/>
      <c r="HX14" s="727"/>
      <c r="HY14" s="727"/>
      <c r="HZ14" s="727"/>
      <c r="IA14" s="727"/>
      <c r="IB14" s="727"/>
      <c r="IC14" s="727"/>
      <c r="ID14" s="727"/>
      <c r="IE14" s="727"/>
      <c r="IF14" s="727"/>
      <c r="IG14" s="727"/>
      <c r="IH14" s="727"/>
      <c r="II14" s="727"/>
      <c r="IJ14" s="727"/>
      <c r="IK14" s="727"/>
    </row>
    <row r="15" customFormat="1" ht="25.5" customHeight="1" spans="1:245">
      <c r="A15" s="419" t="s">
        <v>307</v>
      </c>
      <c r="B15" s="431"/>
      <c r="C15" s="698" t="s">
        <v>147</v>
      </c>
      <c r="D15" s="703">
        <f t="shared" ref="D15:W15" si="3">D16</f>
        <v>1206691</v>
      </c>
      <c r="E15" s="703">
        <f t="shared" si="3"/>
        <v>81600</v>
      </c>
      <c r="F15" s="703">
        <f t="shared" si="3"/>
        <v>20400</v>
      </c>
      <c r="G15" s="703">
        <f t="shared" si="3"/>
        <v>13600</v>
      </c>
      <c r="H15" s="703">
        <f t="shared" si="3"/>
        <v>20400</v>
      </c>
      <c r="I15" s="703">
        <f t="shared" si="3"/>
        <v>34000</v>
      </c>
      <c r="J15" s="703">
        <f t="shared" si="3"/>
        <v>0</v>
      </c>
      <c r="K15" s="703">
        <f t="shared" si="3"/>
        <v>136000</v>
      </c>
      <c r="L15" s="703">
        <f t="shared" si="3"/>
        <v>34000</v>
      </c>
      <c r="M15" s="703">
        <f t="shared" si="3"/>
        <v>0</v>
      </c>
      <c r="N15" s="703">
        <f t="shared" si="3"/>
        <v>68000</v>
      </c>
      <c r="O15" s="703">
        <f t="shared" si="3"/>
        <v>0</v>
      </c>
      <c r="P15" s="703">
        <f t="shared" si="3"/>
        <v>0</v>
      </c>
      <c r="Q15" s="703">
        <f t="shared" si="3"/>
        <v>136000</v>
      </c>
      <c r="R15" s="703">
        <f t="shared" si="3"/>
        <v>14851</v>
      </c>
      <c r="S15" s="703">
        <f t="shared" si="3"/>
        <v>0</v>
      </c>
      <c r="T15" s="703">
        <f t="shared" si="3"/>
        <v>0</v>
      </c>
      <c r="U15" s="703">
        <f t="shared" si="3"/>
        <v>479040</v>
      </c>
      <c r="V15" s="703">
        <f t="shared" si="3"/>
        <v>60000</v>
      </c>
      <c r="W15" s="703">
        <f t="shared" si="3"/>
        <v>108800</v>
      </c>
      <c r="X15" s="738"/>
      <c r="Y15" s="738"/>
      <c r="Z15" s="738"/>
      <c r="AA15" s="738"/>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c r="BE15" s="727"/>
      <c r="BF15" s="727"/>
      <c r="BG15" s="727"/>
      <c r="BH15" s="727"/>
      <c r="BI15" s="727"/>
      <c r="BJ15" s="727"/>
      <c r="BK15" s="727"/>
      <c r="BL15" s="727"/>
      <c r="BM15" s="727"/>
      <c r="BN15" s="727"/>
      <c r="BO15" s="727"/>
      <c r="BP15" s="727"/>
      <c r="BQ15" s="727"/>
      <c r="BR15" s="727"/>
      <c r="BS15" s="727"/>
      <c r="BT15" s="727"/>
      <c r="BU15" s="727"/>
      <c r="BV15" s="727"/>
      <c r="BW15" s="727"/>
      <c r="BX15" s="727"/>
      <c r="BY15" s="727"/>
      <c r="BZ15" s="727"/>
      <c r="CA15" s="727"/>
      <c r="CB15" s="727"/>
      <c r="CC15" s="727"/>
      <c r="CD15" s="727"/>
      <c r="CE15" s="727"/>
      <c r="CF15" s="727"/>
      <c r="CG15" s="727"/>
      <c r="CH15" s="727"/>
      <c r="CI15" s="727"/>
      <c r="CJ15" s="727"/>
      <c r="CK15" s="727"/>
      <c r="CL15" s="727"/>
      <c r="CM15" s="727"/>
      <c r="CN15" s="727"/>
      <c r="CO15" s="727"/>
      <c r="CP15" s="727"/>
      <c r="CQ15" s="727"/>
      <c r="CR15" s="727"/>
      <c r="CS15" s="727"/>
      <c r="CT15" s="727"/>
      <c r="CU15" s="727"/>
      <c r="CV15" s="727"/>
      <c r="CW15" s="727"/>
      <c r="CX15" s="727"/>
      <c r="CY15" s="727"/>
      <c r="CZ15" s="727"/>
      <c r="DA15" s="727"/>
      <c r="DB15" s="727"/>
      <c r="DC15" s="727"/>
      <c r="DD15" s="727"/>
      <c r="DE15" s="727"/>
      <c r="DF15" s="727"/>
      <c r="DG15" s="727"/>
      <c r="DH15" s="727"/>
      <c r="DI15" s="727"/>
      <c r="DJ15" s="727"/>
      <c r="DK15" s="727"/>
      <c r="DL15" s="727"/>
      <c r="DM15" s="727"/>
      <c r="DN15" s="727"/>
      <c r="DO15" s="727"/>
      <c r="DP15" s="727"/>
      <c r="DQ15" s="727"/>
      <c r="DR15" s="727"/>
      <c r="DS15" s="727"/>
      <c r="DT15" s="727"/>
      <c r="DU15" s="727"/>
      <c r="DV15" s="727"/>
      <c r="DW15" s="727"/>
      <c r="DX15" s="727"/>
      <c r="DY15" s="727"/>
      <c r="DZ15" s="727"/>
      <c r="EA15" s="727"/>
      <c r="EB15" s="727"/>
      <c r="EC15" s="727"/>
      <c r="ED15" s="727"/>
      <c r="EE15" s="727"/>
      <c r="EF15" s="727"/>
      <c r="EG15" s="727"/>
      <c r="EH15" s="727"/>
      <c r="EI15" s="727"/>
      <c r="EJ15" s="727"/>
      <c r="EK15" s="727"/>
      <c r="EL15" s="727"/>
      <c r="EM15" s="727"/>
      <c r="EN15" s="727"/>
      <c r="EO15" s="727"/>
      <c r="EP15" s="727"/>
      <c r="EQ15" s="727"/>
      <c r="ER15" s="727"/>
      <c r="ES15" s="727"/>
      <c r="ET15" s="727"/>
      <c r="EU15" s="727"/>
      <c r="EV15" s="727"/>
      <c r="EW15" s="727"/>
      <c r="EX15" s="727"/>
      <c r="EY15" s="727"/>
      <c r="EZ15" s="727"/>
      <c r="FA15" s="727"/>
      <c r="FB15" s="727"/>
      <c r="FC15" s="727"/>
      <c r="FD15" s="727"/>
      <c r="FE15" s="727"/>
      <c r="FF15" s="727"/>
      <c r="FG15" s="727"/>
      <c r="FH15" s="727"/>
      <c r="FI15" s="727"/>
      <c r="FJ15" s="727"/>
      <c r="FK15" s="727"/>
      <c r="FL15" s="727"/>
      <c r="FM15" s="727"/>
      <c r="FN15" s="727"/>
      <c r="FO15" s="727"/>
      <c r="FP15" s="727"/>
      <c r="FQ15" s="727"/>
      <c r="FR15" s="727"/>
      <c r="FS15" s="727"/>
      <c r="FT15" s="727"/>
      <c r="FU15" s="727"/>
      <c r="FV15" s="727"/>
      <c r="FW15" s="727"/>
      <c r="FX15" s="727"/>
      <c r="FY15" s="727"/>
      <c r="FZ15" s="727"/>
      <c r="GA15" s="727"/>
      <c r="GB15" s="727"/>
      <c r="GC15" s="727"/>
      <c r="GD15" s="727"/>
      <c r="GE15" s="727"/>
      <c r="GF15" s="727"/>
      <c r="GG15" s="727"/>
      <c r="GH15" s="727"/>
      <c r="GI15" s="727"/>
      <c r="GJ15" s="727"/>
      <c r="GK15" s="727"/>
      <c r="GL15" s="727"/>
      <c r="GM15" s="727"/>
      <c r="GN15" s="727"/>
      <c r="GO15" s="727"/>
      <c r="GP15" s="727"/>
      <c r="GQ15" s="727"/>
      <c r="GR15" s="727"/>
      <c r="GS15" s="727"/>
      <c r="GT15" s="727"/>
      <c r="GU15" s="727"/>
      <c r="GV15" s="727"/>
      <c r="GW15" s="727"/>
      <c r="GX15" s="727"/>
      <c r="GY15" s="727"/>
      <c r="GZ15" s="727"/>
      <c r="HA15" s="727"/>
      <c r="HB15" s="727"/>
      <c r="HC15" s="727"/>
      <c r="HD15" s="727"/>
      <c r="HE15" s="727"/>
      <c r="HF15" s="727"/>
      <c r="HG15" s="727"/>
      <c r="HH15" s="727"/>
      <c r="HI15" s="727"/>
      <c r="HJ15" s="727"/>
      <c r="HK15" s="727"/>
      <c r="HL15" s="727"/>
      <c r="HM15" s="727"/>
      <c r="HN15" s="727"/>
      <c r="HO15" s="727"/>
      <c r="HP15" s="727"/>
      <c r="HQ15" s="727"/>
      <c r="HR15" s="727"/>
      <c r="HS15" s="727"/>
      <c r="HT15" s="727"/>
      <c r="HU15" s="727"/>
      <c r="HV15" s="727"/>
      <c r="HW15" s="727"/>
      <c r="HX15" s="727"/>
      <c r="HY15" s="727"/>
      <c r="HZ15" s="727"/>
      <c r="IA15" s="727"/>
      <c r="IB15" s="727"/>
      <c r="IC15" s="727"/>
      <c r="ID15" s="727"/>
      <c r="IE15" s="727"/>
      <c r="IF15" s="727"/>
      <c r="IG15" s="727"/>
      <c r="IH15" s="727"/>
      <c r="II15" s="727"/>
      <c r="IJ15" s="727"/>
      <c r="IK15" s="727"/>
    </row>
    <row r="16" customFormat="1" ht="25.5" customHeight="1" spans="1:245">
      <c r="A16" s="419" t="s">
        <v>148</v>
      </c>
      <c r="B16" s="431"/>
      <c r="C16" s="729" t="s">
        <v>360</v>
      </c>
      <c r="D16" s="703">
        <f>SUM(E16:W16)</f>
        <v>1206691</v>
      </c>
      <c r="E16" s="703">
        <v>81600</v>
      </c>
      <c r="F16" s="703">
        <v>20400</v>
      </c>
      <c r="G16" s="703">
        <v>13600</v>
      </c>
      <c r="H16" s="703">
        <v>20400</v>
      </c>
      <c r="I16" s="703">
        <v>34000</v>
      </c>
      <c r="J16" s="703">
        <v>0</v>
      </c>
      <c r="K16" s="703">
        <v>136000</v>
      </c>
      <c r="L16" s="703">
        <v>34000</v>
      </c>
      <c r="M16" s="703">
        <v>0</v>
      </c>
      <c r="N16" s="703">
        <v>68000</v>
      </c>
      <c r="O16" s="703">
        <v>0</v>
      </c>
      <c r="P16" s="703">
        <v>0</v>
      </c>
      <c r="Q16" s="703">
        <v>136000</v>
      </c>
      <c r="R16" s="703">
        <v>14851</v>
      </c>
      <c r="S16" s="703">
        <v>0</v>
      </c>
      <c r="T16" s="703">
        <v>0</v>
      </c>
      <c r="U16" s="703">
        <v>479040</v>
      </c>
      <c r="V16" s="703">
        <v>60000</v>
      </c>
      <c r="W16" s="703">
        <v>108800</v>
      </c>
      <c r="X16" s="738"/>
      <c r="Y16" s="738"/>
      <c r="Z16" s="738"/>
      <c r="AA16" s="738"/>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7"/>
      <c r="BT16" s="727"/>
      <c r="BU16" s="727"/>
      <c r="BV16" s="727"/>
      <c r="BW16" s="727"/>
      <c r="BX16" s="727"/>
      <c r="BY16" s="727"/>
      <c r="BZ16" s="727"/>
      <c r="CA16" s="727"/>
      <c r="CB16" s="727"/>
      <c r="CC16" s="727"/>
      <c r="CD16" s="727"/>
      <c r="CE16" s="727"/>
      <c r="CF16" s="727"/>
      <c r="CG16" s="727"/>
      <c r="CH16" s="727"/>
      <c r="CI16" s="727"/>
      <c r="CJ16" s="727"/>
      <c r="CK16" s="727"/>
      <c r="CL16" s="727"/>
      <c r="CM16" s="727"/>
      <c r="CN16" s="727"/>
      <c r="CO16" s="727"/>
      <c r="CP16" s="727"/>
      <c r="CQ16" s="727"/>
      <c r="CR16" s="727"/>
      <c r="CS16" s="727"/>
      <c r="CT16" s="727"/>
      <c r="CU16" s="727"/>
      <c r="CV16" s="727"/>
      <c r="CW16" s="727"/>
      <c r="CX16" s="727"/>
      <c r="CY16" s="727"/>
      <c r="CZ16" s="727"/>
      <c r="DA16" s="727"/>
      <c r="DB16" s="727"/>
      <c r="DC16" s="727"/>
      <c r="DD16" s="727"/>
      <c r="DE16" s="727"/>
      <c r="DF16" s="727"/>
      <c r="DG16" s="727"/>
      <c r="DH16" s="727"/>
      <c r="DI16" s="727"/>
      <c r="DJ16" s="727"/>
      <c r="DK16" s="727"/>
      <c r="DL16" s="727"/>
      <c r="DM16" s="727"/>
      <c r="DN16" s="727"/>
      <c r="DO16" s="727"/>
      <c r="DP16" s="727"/>
      <c r="DQ16" s="727"/>
      <c r="DR16" s="727"/>
      <c r="DS16" s="727"/>
      <c r="DT16" s="727"/>
      <c r="DU16" s="727"/>
      <c r="DV16" s="727"/>
      <c r="DW16" s="727"/>
      <c r="DX16" s="727"/>
      <c r="DY16" s="727"/>
      <c r="DZ16" s="727"/>
      <c r="EA16" s="727"/>
      <c r="EB16" s="727"/>
      <c r="EC16" s="727"/>
      <c r="ED16" s="727"/>
      <c r="EE16" s="727"/>
      <c r="EF16" s="727"/>
      <c r="EG16" s="727"/>
      <c r="EH16" s="727"/>
      <c r="EI16" s="727"/>
      <c r="EJ16" s="727"/>
      <c r="EK16" s="727"/>
      <c r="EL16" s="727"/>
      <c r="EM16" s="727"/>
      <c r="EN16" s="727"/>
      <c r="EO16" s="727"/>
      <c r="EP16" s="727"/>
      <c r="EQ16" s="727"/>
      <c r="ER16" s="727"/>
      <c r="ES16" s="727"/>
      <c r="ET16" s="727"/>
      <c r="EU16" s="727"/>
      <c r="EV16" s="727"/>
      <c r="EW16" s="727"/>
      <c r="EX16" s="727"/>
      <c r="EY16" s="727"/>
      <c r="EZ16" s="727"/>
      <c r="FA16" s="727"/>
      <c r="FB16" s="727"/>
      <c r="FC16" s="727"/>
      <c r="FD16" s="727"/>
      <c r="FE16" s="727"/>
      <c r="FF16" s="727"/>
      <c r="FG16" s="727"/>
      <c r="FH16" s="727"/>
      <c r="FI16" s="727"/>
      <c r="FJ16" s="727"/>
      <c r="FK16" s="727"/>
      <c r="FL16" s="727"/>
      <c r="FM16" s="727"/>
      <c r="FN16" s="727"/>
      <c r="FO16" s="727"/>
      <c r="FP16" s="727"/>
      <c r="FQ16" s="727"/>
      <c r="FR16" s="727"/>
      <c r="FS16" s="727"/>
      <c r="FT16" s="727"/>
      <c r="FU16" s="727"/>
      <c r="FV16" s="727"/>
      <c r="FW16" s="727"/>
      <c r="FX16" s="727"/>
      <c r="FY16" s="727"/>
      <c r="FZ16" s="727"/>
      <c r="GA16" s="727"/>
      <c r="GB16" s="727"/>
      <c r="GC16" s="727"/>
      <c r="GD16" s="727"/>
      <c r="GE16" s="727"/>
      <c r="GF16" s="727"/>
      <c r="GG16" s="727"/>
      <c r="GH16" s="727"/>
      <c r="GI16" s="727"/>
      <c r="GJ16" s="727"/>
      <c r="GK16" s="727"/>
      <c r="GL16" s="727"/>
      <c r="GM16" s="727"/>
      <c r="GN16" s="727"/>
      <c r="GO16" s="727"/>
      <c r="GP16" s="727"/>
      <c r="GQ16" s="727"/>
      <c r="GR16" s="727"/>
      <c r="GS16" s="727"/>
      <c r="GT16" s="727"/>
      <c r="GU16" s="727"/>
      <c r="GV16" s="727"/>
      <c r="GW16" s="727"/>
      <c r="GX16" s="727"/>
      <c r="GY16" s="727"/>
      <c r="GZ16" s="727"/>
      <c r="HA16" s="727"/>
      <c r="HB16" s="727"/>
      <c r="HC16" s="727"/>
      <c r="HD16" s="727"/>
      <c r="HE16" s="727"/>
      <c r="HF16" s="727"/>
      <c r="HG16" s="727"/>
      <c r="HH16" s="727"/>
      <c r="HI16" s="727"/>
      <c r="HJ16" s="727"/>
      <c r="HK16" s="727"/>
      <c r="HL16" s="727"/>
      <c r="HM16" s="727"/>
      <c r="HN16" s="727"/>
      <c r="HO16" s="727"/>
      <c r="HP16" s="727"/>
      <c r="HQ16" s="727"/>
      <c r="HR16" s="727"/>
      <c r="HS16" s="727"/>
      <c r="HT16" s="727"/>
      <c r="HU16" s="727"/>
      <c r="HV16" s="727"/>
      <c r="HW16" s="727"/>
      <c r="HX16" s="727"/>
      <c r="HY16" s="727"/>
      <c r="HZ16" s="727"/>
      <c r="IA16" s="727"/>
      <c r="IB16" s="727"/>
      <c r="IC16" s="727"/>
      <c r="ID16" s="727"/>
      <c r="IE16" s="727"/>
      <c r="IF16" s="727"/>
      <c r="IG16" s="727"/>
      <c r="IH16" s="727"/>
      <c r="II16" s="727"/>
      <c r="IJ16" s="727"/>
      <c r="IK16" s="727"/>
    </row>
    <row r="17" s="681" customFormat="1" ht="26" customHeight="1" spans="1:242">
      <c r="A17" s="445"/>
      <c r="B17" s="416" t="s">
        <v>113</v>
      </c>
      <c r="C17" s="417" t="s">
        <v>282</v>
      </c>
      <c r="D17" s="728">
        <v>607270</v>
      </c>
      <c r="E17" s="728">
        <v>45600</v>
      </c>
      <c r="F17" s="728">
        <v>11400</v>
      </c>
      <c r="G17" s="728">
        <v>7600</v>
      </c>
      <c r="H17" s="728">
        <v>11400</v>
      </c>
      <c r="I17" s="728">
        <v>19000</v>
      </c>
      <c r="J17" s="728">
        <v>0</v>
      </c>
      <c r="K17" s="728">
        <v>76000</v>
      </c>
      <c r="L17" s="728">
        <v>19000</v>
      </c>
      <c r="M17" s="728">
        <v>0</v>
      </c>
      <c r="N17" s="728">
        <v>38000</v>
      </c>
      <c r="O17" s="728">
        <v>0</v>
      </c>
      <c r="P17" s="728">
        <v>0</v>
      </c>
      <c r="Q17" s="728">
        <v>76000</v>
      </c>
      <c r="R17" s="728">
        <v>12590</v>
      </c>
      <c r="S17" s="728">
        <v>0</v>
      </c>
      <c r="T17" s="728">
        <v>0</v>
      </c>
      <c r="U17" s="728">
        <v>149880</v>
      </c>
      <c r="V17" s="704">
        <v>80000</v>
      </c>
      <c r="W17" s="704">
        <v>60800</v>
      </c>
      <c r="X17" s="736"/>
      <c r="Y17" s="736"/>
      <c r="Z17" s="736"/>
      <c r="AA17" s="736"/>
      <c r="AB17" s="724"/>
      <c r="AC17" s="724"/>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4"/>
      <c r="CC17" s="724"/>
      <c r="CD17" s="724"/>
      <c r="CE17" s="724"/>
      <c r="CF17" s="724"/>
      <c r="CG17" s="724"/>
      <c r="CH17" s="724"/>
      <c r="CI17" s="724"/>
      <c r="CJ17" s="724"/>
      <c r="CK17" s="724"/>
      <c r="CL17" s="724"/>
      <c r="CM17" s="724"/>
      <c r="CN17" s="724"/>
      <c r="CO17" s="724"/>
      <c r="CP17" s="724"/>
      <c r="CQ17" s="724"/>
      <c r="CR17" s="724"/>
      <c r="CS17" s="724"/>
      <c r="CT17" s="724"/>
      <c r="CU17" s="724"/>
      <c r="CV17" s="724"/>
      <c r="CW17" s="724"/>
      <c r="CX17" s="724"/>
      <c r="CY17" s="724"/>
      <c r="CZ17" s="724"/>
      <c r="DA17" s="724"/>
      <c r="DB17" s="724"/>
      <c r="DC17" s="724"/>
      <c r="DD17" s="724"/>
      <c r="DE17" s="724"/>
      <c r="DF17" s="724"/>
      <c r="DG17" s="724"/>
      <c r="DH17" s="724"/>
      <c r="DI17" s="724"/>
      <c r="DJ17" s="724"/>
      <c r="DK17" s="724"/>
      <c r="DL17" s="724"/>
      <c r="DM17" s="724"/>
      <c r="DN17" s="724"/>
      <c r="DO17" s="724"/>
      <c r="DP17" s="724"/>
      <c r="DQ17" s="724"/>
      <c r="DR17" s="724"/>
      <c r="DS17" s="724"/>
      <c r="DT17" s="724"/>
      <c r="DU17" s="724"/>
      <c r="DV17" s="724"/>
      <c r="DW17" s="724"/>
      <c r="DX17" s="724"/>
      <c r="DY17" s="724"/>
      <c r="DZ17" s="724"/>
      <c r="EA17" s="724"/>
      <c r="EB17" s="724"/>
      <c r="EC17" s="724"/>
      <c r="ED17" s="724"/>
      <c r="EE17" s="724"/>
      <c r="EF17" s="724"/>
      <c r="EG17" s="724"/>
      <c r="EH17" s="724"/>
      <c r="EI17" s="724"/>
      <c r="EJ17" s="724"/>
      <c r="EK17" s="724"/>
      <c r="EL17" s="724"/>
      <c r="EM17" s="724"/>
      <c r="EN17" s="724"/>
      <c r="EO17" s="724"/>
      <c r="EP17" s="724"/>
      <c r="EQ17" s="724"/>
      <c r="ER17" s="724"/>
      <c r="ES17" s="724"/>
      <c r="ET17" s="724"/>
      <c r="EU17" s="724"/>
      <c r="EV17" s="724"/>
      <c r="EW17" s="724"/>
      <c r="EX17" s="724"/>
      <c r="EY17" s="724"/>
      <c r="EZ17" s="724"/>
      <c r="FA17" s="724"/>
      <c r="FB17" s="724"/>
      <c r="FC17" s="724"/>
      <c r="FD17" s="724"/>
      <c r="FE17" s="724"/>
      <c r="FF17" s="724"/>
      <c r="FG17" s="724"/>
      <c r="FH17" s="724"/>
      <c r="FI17" s="724"/>
      <c r="FJ17" s="724"/>
      <c r="FK17" s="724"/>
      <c r="FL17" s="724"/>
      <c r="FM17" s="724"/>
      <c r="FN17" s="724"/>
      <c r="FO17" s="724"/>
      <c r="FP17" s="724"/>
      <c r="FQ17" s="724"/>
      <c r="FR17" s="724"/>
      <c r="FS17" s="724"/>
      <c r="FT17" s="724"/>
      <c r="FU17" s="724"/>
      <c r="FV17" s="724"/>
      <c r="FW17" s="724"/>
      <c r="FX17" s="724"/>
      <c r="FY17" s="724"/>
      <c r="FZ17" s="724"/>
      <c r="GA17" s="724"/>
      <c r="GB17" s="724"/>
      <c r="GC17" s="724"/>
      <c r="GD17" s="724"/>
      <c r="GE17" s="724"/>
      <c r="GF17" s="724"/>
      <c r="GG17" s="724"/>
      <c r="GH17" s="724"/>
      <c r="GI17" s="724"/>
      <c r="GJ17" s="724"/>
      <c r="GK17" s="724"/>
      <c r="GL17" s="724"/>
      <c r="GM17" s="724"/>
      <c r="GN17" s="724"/>
      <c r="GO17" s="724"/>
      <c r="GP17" s="724"/>
      <c r="GQ17" s="724"/>
      <c r="GR17" s="724"/>
      <c r="GS17" s="724"/>
      <c r="GT17" s="724"/>
      <c r="GU17" s="724"/>
      <c r="GV17" s="724"/>
      <c r="GW17" s="724"/>
      <c r="GX17" s="724"/>
      <c r="GY17" s="724"/>
      <c r="GZ17" s="724"/>
      <c r="HA17" s="724"/>
      <c r="HB17" s="724"/>
      <c r="HC17" s="724"/>
      <c r="HD17" s="724"/>
      <c r="HE17" s="724"/>
      <c r="HF17" s="724"/>
      <c r="HG17" s="724"/>
      <c r="HH17" s="724"/>
      <c r="HI17" s="724"/>
      <c r="HJ17" s="724"/>
      <c r="HK17" s="724"/>
      <c r="HL17" s="724"/>
      <c r="HM17" s="724"/>
      <c r="HN17" s="724"/>
      <c r="HO17" s="724"/>
      <c r="HP17" s="724"/>
      <c r="HQ17" s="724"/>
      <c r="HR17" s="724"/>
      <c r="HS17" s="724"/>
      <c r="HT17" s="724"/>
      <c r="HU17" s="724"/>
      <c r="HV17" s="724"/>
      <c r="HW17" s="724"/>
      <c r="HX17" s="724"/>
      <c r="HY17" s="724"/>
      <c r="HZ17" s="724"/>
      <c r="IA17" s="724"/>
      <c r="IB17" s="724"/>
      <c r="IC17" s="724"/>
      <c r="ID17" s="724"/>
      <c r="IE17" s="724"/>
      <c r="IF17" s="724"/>
      <c r="IG17" s="724"/>
      <c r="IH17" s="724"/>
    </row>
    <row r="18" s="681" customFormat="1" ht="26" customHeight="1" spans="1:242">
      <c r="A18" s="422" t="s">
        <v>298</v>
      </c>
      <c r="B18" s="730"/>
      <c r="C18" s="698" t="s">
        <v>145</v>
      </c>
      <c r="D18" s="703">
        <v>607270</v>
      </c>
      <c r="E18" s="703">
        <v>45600</v>
      </c>
      <c r="F18" s="703">
        <v>11400</v>
      </c>
      <c r="G18" s="703">
        <v>7600</v>
      </c>
      <c r="H18" s="703">
        <v>11400</v>
      </c>
      <c r="I18" s="703">
        <v>19000</v>
      </c>
      <c r="J18" s="703">
        <v>0</v>
      </c>
      <c r="K18" s="703">
        <v>76000</v>
      </c>
      <c r="L18" s="703">
        <v>19000</v>
      </c>
      <c r="M18" s="703">
        <v>0</v>
      </c>
      <c r="N18" s="703">
        <v>38000</v>
      </c>
      <c r="O18" s="703">
        <v>0</v>
      </c>
      <c r="P18" s="703">
        <v>0</v>
      </c>
      <c r="Q18" s="703">
        <v>76000</v>
      </c>
      <c r="R18" s="703">
        <v>12590</v>
      </c>
      <c r="S18" s="703">
        <v>0</v>
      </c>
      <c r="T18" s="703">
        <v>0</v>
      </c>
      <c r="U18" s="703">
        <v>149880</v>
      </c>
      <c r="V18" s="703">
        <v>80000</v>
      </c>
      <c r="W18" s="703">
        <v>60800</v>
      </c>
      <c r="X18" s="736"/>
      <c r="Y18" s="736"/>
      <c r="Z18" s="736"/>
      <c r="AA18" s="736"/>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c r="BW18" s="724"/>
      <c r="BX18" s="724"/>
      <c r="BY18" s="724"/>
      <c r="BZ18" s="724"/>
      <c r="CA18" s="724"/>
      <c r="CB18" s="724"/>
      <c r="CC18" s="724"/>
      <c r="CD18" s="724"/>
      <c r="CE18" s="724"/>
      <c r="CF18" s="724"/>
      <c r="CG18" s="724"/>
      <c r="CH18" s="724"/>
      <c r="CI18" s="724"/>
      <c r="CJ18" s="724"/>
      <c r="CK18" s="724"/>
      <c r="CL18" s="724"/>
      <c r="CM18" s="724"/>
      <c r="CN18" s="724"/>
      <c r="CO18" s="724"/>
      <c r="CP18" s="724"/>
      <c r="CQ18" s="724"/>
      <c r="CR18" s="724"/>
      <c r="CS18" s="724"/>
      <c r="CT18" s="724"/>
      <c r="CU18" s="724"/>
      <c r="CV18" s="724"/>
      <c r="CW18" s="724"/>
      <c r="CX18" s="724"/>
      <c r="CY18" s="724"/>
      <c r="CZ18" s="724"/>
      <c r="DA18" s="724"/>
      <c r="DB18" s="724"/>
      <c r="DC18" s="724"/>
      <c r="DD18" s="724"/>
      <c r="DE18" s="724"/>
      <c r="DF18" s="724"/>
      <c r="DG18" s="724"/>
      <c r="DH18" s="724"/>
      <c r="DI18" s="724"/>
      <c r="DJ18" s="724"/>
      <c r="DK18" s="724"/>
      <c r="DL18" s="724"/>
      <c r="DM18" s="724"/>
      <c r="DN18" s="724"/>
      <c r="DO18" s="724"/>
      <c r="DP18" s="724"/>
      <c r="DQ18" s="724"/>
      <c r="DR18" s="724"/>
      <c r="DS18" s="724"/>
      <c r="DT18" s="724"/>
      <c r="DU18" s="724"/>
      <c r="DV18" s="724"/>
      <c r="DW18" s="724"/>
      <c r="DX18" s="724"/>
      <c r="DY18" s="724"/>
      <c r="DZ18" s="724"/>
      <c r="EA18" s="724"/>
      <c r="EB18" s="724"/>
      <c r="EC18" s="724"/>
      <c r="ED18" s="724"/>
      <c r="EE18" s="724"/>
      <c r="EF18" s="724"/>
      <c r="EG18" s="724"/>
      <c r="EH18" s="724"/>
      <c r="EI18" s="724"/>
      <c r="EJ18" s="724"/>
      <c r="EK18" s="724"/>
      <c r="EL18" s="724"/>
      <c r="EM18" s="724"/>
      <c r="EN18" s="724"/>
      <c r="EO18" s="724"/>
      <c r="EP18" s="724"/>
      <c r="EQ18" s="724"/>
      <c r="ER18" s="724"/>
      <c r="ES18" s="724"/>
      <c r="ET18" s="724"/>
      <c r="EU18" s="724"/>
      <c r="EV18" s="724"/>
      <c r="EW18" s="724"/>
      <c r="EX18" s="724"/>
      <c r="EY18" s="724"/>
      <c r="EZ18" s="724"/>
      <c r="FA18" s="724"/>
      <c r="FB18" s="724"/>
      <c r="FC18" s="724"/>
      <c r="FD18" s="724"/>
      <c r="FE18" s="724"/>
      <c r="FF18" s="724"/>
      <c r="FG18" s="724"/>
      <c r="FH18" s="724"/>
      <c r="FI18" s="724"/>
      <c r="FJ18" s="724"/>
      <c r="FK18" s="724"/>
      <c r="FL18" s="724"/>
      <c r="FM18" s="724"/>
      <c r="FN18" s="724"/>
      <c r="FO18" s="724"/>
      <c r="FP18" s="724"/>
      <c r="FQ18" s="724"/>
      <c r="FR18" s="724"/>
      <c r="FS18" s="724"/>
      <c r="FT18" s="724"/>
      <c r="FU18" s="724"/>
      <c r="FV18" s="724"/>
      <c r="FW18" s="724"/>
      <c r="FX18" s="724"/>
      <c r="FY18" s="724"/>
      <c r="FZ18" s="724"/>
      <c r="GA18" s="724"/>
      <c r="GB18" s="724"/>
      <c r="GC18" s="724"/>
      <c r="GD18" s="724"/>
      <c r="GE18" s="724"/>
      <c r="GF18" s="724"/>
      <c r="GG18" s="724"/>
      <c r="GH18" s="724"/>
      <c r="GI18" s="724"/>
      <c r="GJ18" s="724"/>
      <c r="GK18" s="724"/>
      <c r="GL18" s="724"/>
      <c r="GM18" s="724"/>
      <c r="GN18" s="724"/>
      <c r="GO18" s="724"/>
      <c r="GP18" s="724"/>
      <c r="GQ18" s="724"/>
      <c r="GR18" s="724"/>
      <c r="GS18" s="724"/>
      <c r="GT18" s="724"/>
      <c r="GU18" s="724"/>
      <c r="GV18" s="724"/>
      <c r="GW18" s="724"/>
      <c r="GX18" s="724"/>
      <c r="GY18" s="724"/>
      <c r="GZ18" s="724"/>
      <c r="HA18" s="724"/>
      <c r="HB18" s="724"/>
      <c r="HC18" s="724"/>
      <c r="HD18" s="724"/>
      <c r="HE18" s="724"/>
      <c r="HF18" s="724"/>
      <c r="HG18" s="724"/>
      <c r="HH18" s="724"/>
      <c r="HI18" s="724"/>
      <c r="HJ18" s="724"/>
      <c r="HK18" s="724"/>
      <c r="HL18" s="724"/>
      <c r="HM18" s="724"/>
      <c r="HN18" s="724"/>
      <c r="HO18" s="724"/>
      <c r="HP18" s="724"/>
      <c r="HQ18" s="724"/>
      <c r="HR18" s="724"/>
      <c r="HS18" s="724"/>
      <c r="HT18" s="724"/>
      <c r="HU18" s="724"/>
      <c r="HV18" s="724"/>
      <c r="HW18" s="724"/>
      <c r="HX18" s="724"/>
      <c r="HY18" s="724"/>
      <c r="HZ18" s="724"/>
      <c r="IA18" s="724"/>
      <c r="IB18" s="724"/>
      <c r="IC18" s="724"/>
      <c r="ID18" s="724"/>
      <c r="IE18" s="724"/>
      <c r="IF18" s="724"/>
      <c r="IG18" s="724"/>
      <c r="IH18" s="724"/>
    </row>
    <row r="19" s="681" customFormat="1" ht="26" customHeight="1" spans="1:242">
      <c r="A19" s="422" t="s">
        <v>299</v>
      </c>
      <c r="B19" s="730"/>
      <c r="C19" s="698" t="s">
        <v>147</v>
      </c>
      <c r="D19" s="703">
        <v>607270</v>
      </c>
      <c r="E19" s="703">
        <v>45600</v>
      </c>
      <c r="F19" s="703">
        <v>11400</v>
      </c>
      <c r="G19" s="703">
        <v>7600</v>
      </c>
      <c r="H19" s="703">
        <v>11400</v>
      </c>
      <c r="I19" s="703">
        <v>19000</v>
      </c>
      <c r="J19" s="703">
        <v>0</v>
      </c>
      <c r="K19" s="703">
        <v>76000</v>
      </c>
      <c r="L19" s="703">
        <v>19000</v>
      </c>
      <c r="M19" s="703">
        <v>0</v>
      </c>
      <c r="N19" s="703">
        <v>38000</v>
      </c>
      <c r="O19" s="703">
        <v>0</v>
      </c>
      <c r="P19" s="703">
        <v>0</v>
      </c>
      <c r="Q19" s="703">
        <v>76000</v>
      </c>
      <c r="R19" s="703">
        <v>12590</v>
      </c>
      <c r="S19" s="703">
        <v>0</v>
      </c>
      <c r="T19" s="703">
        <v>0</v>
      </c>
      <c r="U19" s="703">
        <v>149880</v>
      </c>
      <c r="V19" s="703">
        <v>80000</v>
      </c>
      <c r="W19" s="703">
        <v>60800</v>
      </c>
      <c r="X19" s="736"/>
      <c r="Y19" s="736"/>
      <c r="Z19" s="736"/>
      <c r="AA19" s="736"/>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4"/>
      <c r="BT19" s="724"/>
      <c r="BU19" s="724"/>
      <c r="BV19" s="724"/>
      <c r="BW19" s="724"/>
      <c r="BX19" s="724"/>
      <c r="BY19" s="724"/>
      <c r="BZ19" s="724"/>
      <c r="CA19" s="724"/>
      <c r="CB19" s="724"/>
      <c r="CC19" s="724"/>
      <c r="CD19" s="724"/>
      <c r="CE19" s="724"/>
      <c r="CF19" s="724"/>
      <c r="CG19" s="724"/>
      <c r="CH19" s="724"/>
      <c r="CI19" s="724"/>
      <c r="CJ19" s="724"/>
      <c r="CK19" s="724"/>
      <c r="CL19" s="724"/>
      <c r="CM19" s="724"/>
      <c r="CN19" s="724"/>
      <c r="CO19" s="724"/>
      <c r="CP19" s="724"/>
      <c r="CQ19" s="724"/>
      <c r="CR19" s="724"/>
      <c r="CS19" s="724"/>
      <c r="CT19" s="724"/>
      <c r="CU19" s="724"/>
      <c r="CV19" s="724"/>
      <c r="CW19" s="724"/>
      <c r="CX19" s="724"/>
      <c r="CY19" s="724"/>
      <c r="CZ19" s="724"/>
      <c r="DA19" s="724"/>
      <c r="DB19" s="724"/>
      <c r="DC19" s="724"/>
      <c r="DD19" s="724"/>
      <c r="DE19" s="724"/>
      <c r="DF19" s="724"/>
      <c r="DG19" s="724"/>
      <c r="DH19" s="724"/>
      <c r="DI19" s="724"/>
      <c r="DJ19" s="724"/>
      <c r="DK19" s="724"/>
      <c r="DL19" s="724"/>
      <c r="DM19" s="724"/>
      <c r="DN19" s="724"/>
      <c r="DO19" s="724"/>
      <c r="DP19" s="724"/>
      <c r="DQ19" s="724"/>
      <c r="DR19" s="724"/>
      <c r="DS19" s="724"/>
      <c r="DT19" s="724"/>
      <c r="DU19" s="724"/>
      <c r="DV19" s="724"/>
      <c r="DW19" s="724"/>
      <c r="DX19" s="724"/>
      <c r="DY19" s="724"/>
      <c r="DZ19" s="724"/>
      <c r="EA19" s="724"/>
      <c r="EB19" s="724"/>
      <c r="EC19" s="724"/>
      <c r="ED19" s="724"/>
      <c r="EE19" s="724"/>
      <c r="EF19" s="724"/>
      <c r="EG19" s="724"/>
      <c r="EH19" s="724"/>
      <c r="EI19" s="724"/>
      <c r="EJ19" s="724"/>
      <c r="EK19" s="724"/>
      <c r="EL19" s="724"/>
      <c r="EM19" s="724"/>
      <c r="EN19" s="724"/>
      <c r="EO19" s="724"/>
      <c r="EP19" s="724"/>
      <c r="EQ19" s="724"/>
      <c r="ER19" s="724"/>
      <c r="ES19" s="724"/>
      <c r="ET19" s="724"/>
      <c r="EU19" s="724"/>
      <c r="EV19" s="724"/>
      <c r="EW19" s="724"/>
      <c r="EX19" s="724"/>
      <c r="EY19" s="724"/>
      <c r="EZ19" s="724"/>
      <c r="FA19" s="724"/>
      <c r="FB19" s="724"/>
      <c r="FC19" s="724"/>
      <c r="FD19" s="724"/>
      <c r="FE19" s="724"/>
      <c r="FF19" s="724"/>
      <c r="FG19" s="724"/>
      <c r="FH19" s="724"/>
      <c r="FI19" s="724"/>
      <c r="FJ19" s="724"/>
      <c r="FK19" s="724"/>
      <c r="FL19" s="724"/>
      <c r="FM19" s="724"/>
      <c r="FN19" s="724"/>
      <c r="FO19" s="724"/>
      <c r="FP19" s="724"/>
      <c r="FQ19" s="724"/>
      <c r="FR19" s="724"/>
      <c r="FS19" s="724"/>
      <c r="FT19" s="724"/>
      <c r="FU19" s="724"/>
      <c r="FV19" s="724"/>
      <c r="FW19" s="724"/>
      <c r="FX19" s="724"/>
      <c r="FY19" s="724"/>
      <c r="FZ19" s="724"/>
      <c r="GA19" s="724"/>
      <c r="GB19" s="724"/>
      <c r="GC19" s="724"/>
      <c r="GD19" s="724"/>
      <c r="GE19" s="724"/>
      <c r="GF19" s="724"/>
      <c r="GG19" s="724"/>
      <c r="GH19" s="724"/>
      <c r="GI19" s="724"/>
      <c r="GJ19" s="724"/>
      <c r="GK19" s="724"/>
      <c r="GL19" s="724"/>
      <c r="GM19" s="724"/>
      <c r="GN19" s="724"/>
      <c r="GO19" s="724"/>
      <c r="GP19" s="724"/>
      <c r="GQ19" s="724"/>
      <c r="GR19" s="724"/>
      <c r="GS19" s="724"/>
      <c r="GT19" s="724"/>
      <c r="GU19" s="724"/>
      <c r="GV19" s="724"/>
      <c r="GW19" s="724"/>
      <c r="GX19" s="724"/>
      <c r="GY19" s="724"/>
      <c r="GZ19" s="724"/>
      <c r="HA19" s="724"/>
      <c r="HB19" s="724"/>
      <c r="HC19" s="724"/>
      <c r="HD19" s="724"/>
      <c r="HE19" s="724"/>
      <c r="HF19" s="724"/>
      <c r="HG19" s="724"/>
      <c r="HH19" s="724"/>
      <c r="HI19" s="724"/>
      <c r="HJ19" s="724"/>
      <c r="HK19" s="724"/>
      <c r="HL19" s="724"/>
      <c r="HM19" s="724"/>
      <c r="HN19" s="724"/>
      <c r="HO19" s="724"/>
      <c r="HP19" s="724"/>
      <c r="HQ19" s="724"/>
      <c r="HR19" s="724"/>
      <c r="HS19" s="724"/>
      <c r="HT19" s="724"/>
      <c r="HU19" s="724"/>
      <c r="HV19" s="724"/>
      <c r="HW19" s="724"/>
      <c r="HX19" s="724"/>
      <c r="HY19" s="724"/>
      <c r="HZ19" s="724"/>
      <c r="IA19" s="724"/>
      <c r="IB19" s="724"/>
      <c r="IC19" s="724"/>
      <c r="ID19" s="724"/>
      <c r="IE19" s="724"/>
      <c r="IF19" s="724"/>
      <c r="IG19" s="724"/>
      <c r="IH19" s="724"/>
    </row>
    <row r="20" customFormat="1" ht="25.5" customHeight="1" spans="1:245">
      <c r="A20" s="422" t="s">
        <v>300</v>
      </c>
      <c r="B20" s="731"/>
      <c r="C20" s="729" t="s">
        <v>360</v>
      </c>
      <c r="D20" s="703">
        <v>607270</v>
      </c>
      <c r="E20" s="703">
        <v>45600</v>
      </c>
      <c r="F20" s="703">
        <v>11400</v>
      </c>
      <c r="G20" s="703">
        <v>7600</v>
      </c>
      <c r="H20" s="703">
        <v>11400</v>
      </c>
      <c r="I20" s="703">
        <v>19000</v>
      </c>
      <c r="J20" s="703">
        <v>0</v>
      </c>
      <c r="K20" s="703">
        <v>76000</v>
      </c>
      <c r="L20" s="703">
        <v>19000</v>
      </c>
      <c r="M20" s="703">
        <v>0</v>
      </c>
      <c r="N20" s="703">
        <v>38000</v>
      </c>
      <c r="O20" s="703">
        <v>0</v>
      </c>
      <c r="P20" s="703">
        <v>0</v>
      </c>
      <c r="Q20" s="703">
        <v>76000</v>
      </c>
      <c r="R20" s="703">
        <v>12590</v>
      </c>
      <c r="S20" s="703">
        <v>0</v>
      </c>
      <c r="T20" s="703">
        <v>0</v>
      </c>
      <c r="U20" s="703">
        <v>149880</v>
      </c>
      <c r="V20" s="703">
        <v>80000</v>
      </c>
      <c r="W20" s="703">
        <v>60800</v>
      </c>
      <c r="X20" s="738"/>
      <c r="Y20" s="738"/>
      <c r="Z20" s="738"/>
      <c r="AA20" s="738"/>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c r="BD20" s="727"/>
      <c r="BE20" s="727"/>
      <c r="BF20" s="727"/>
      <c r="BG20" s="727"/>
      <c r="BH20" s="727"/>
      <c r="BI20" s="727"/>
      <c r="BJ20" s="727"/>
      <c r="BK20" s="727"/>
      <c r="BL20" s="727"/>
      <c r="BM20" s="727"/>
      <c r="BN20" s="727"/>
      <c r="BO20" s="727"/>
      <c r="BP20" s="727"/>
      <c r="BQ20" s="727"/>
      <c r="BR20" s="727"/>
      <c r="BS20" s="727"/>
      <c r="BT20" s="727"/>
      <c r="BU20" s="727"/>
      <c r="BV20" s="727"/>
      <c r="BW20" s="727"/>
      <c r="BX20" s="727"/>
      <c r="BY20" s="727"/>
      <c r="BZ20" s="727"/>
      <c r="CA20" s="727"/>
      <c r="CB20" s="727"/>
      <c r="CC20" s="727"/>
      <c r="CD20" s="727"/>
      <c r="CE20" s="727"/>
      <c r="CF20" s="727"/>
      <c r="CG20" s="727"/>
      <c r="CH20" s="727"/>
      <c r="CI20" s="727"/>
      <c r="CJ20" s="727"/>
      <c r="CK20" s="727"/>
      <c r="CL20" s="727"/>
      <c r="CM20" s="727"/>
      <c r="CN20" s="727"/>
      <c r="CO20" s="727"/>
      <c r="CP20" s="727"/>
      <c r="CQ20" s="727"/>
      <c r="CR20" s="727"/>
      <c r="CS20" s="727"/>
      <c r="CT20" s="727"/>
      <c r="CU20" s="727"/>
      <c r="CV20" s="727"/>
      <c r="CW20" s="727"/>
      <c r="CX20" s="727"/>
      <c r="CY20" s="727"/>
      <c r="CZ20" s="727"/>
      <c r="DA20" s="727"/>
      <c r="DB20" s="727"/>
      <c r="DC20" s="727"/>
      <c r="DD20" s="727"/>
      <c r="DE20" s="727"/>
      <c r="DF20" s="727"/>
      <c r="DG20" s="727"/>
      <c r="DH20" s="727"/>
      <c r="DI20" s="727"/>
      <c r="DJ20" s="727"/>
      <c r="DK20" s="727"/>
      <c r="DL20" s="727"/>
      <c r="DM20" s="727"/>
      <c r="DN20" s="727"/>
      <c r="DO20" s="727"/>
      <c r="DP20" s="727"/>
      <c r="DQ20" s="727"/>
      <c r="DR20" s="727"/>
      <c r="DS20" s="727"/>
      <c r="DT20" s="727"/>
      <c r="DU20" s="727"/>
      <c r="DV20" s="727"/>
      <c r="DW20" s="727"/>
      <c r="DX20" s="727"/>
      <c r="DY20" s="727"/>
      <c r="DZ20" s="727"/>
      <c r="EA20" s="727"/>
      <c r="EB20" s="727"/>
      <c r="EC20" s="727"/>
      <c r="ED20" s="727"/>
      <c r="EE20" s="727"/>
      <c r="EF20" s="727"/>
      <c r="EG20" s="727"/>
      <c r="EH20" s="727"/>
      <c r="EI20" s="727"/>
      <c r="EJ20" s="727"/>
      <c r="EK20" s="727"/>
      <c r="EL20" s="727"/>
      <c r="EM20" s="727"/>
      <c r="EN20" s="727"/>
      <c r="EO20" s="727"/>
      <c r="EP20" s="727"/>
      <c r="EQ20" s="727"/>
      <c r="ER20" s="727"/>
      <c r="ES20" s="727"/>
      <c r="ET20" s="727"/>
      <c r="EU20" s="727"/>
      <c r="EV20" s="727"/>
      <c r="EW20" s="727"/>
      <c r="EX20" s="727"/>
      <c r="EY20" s="727"/>
      <c r="EZ20" s="727"/>
      <c r="FA20" s="727"/>
      <c r="FB20" s="727"/>
      <c r="FC20" s="727"/>
      <c r="FD20" s="727"/>
      <c r="FE20" s="727"/>
      <c r="FF20" s="727"/>
      <c r="FG20" s="727"/>
      <c r="FH20" s="727"/>
      <c r="FI20" s="727"/>
      <c r="FJ20" s="727"/>
      <c r="FK20" s="727"/>
      <c r="FL20" s="727"/>
      <c r="FM20" s="727"/>
      <c r="FN20" s="727"/>
      <c r="FO20" s="727"/>
      <c r="FP20" s="727"/>
      <c r="FQ20" s="727"/>
      <c r="FR20" s="727"/>
      <c r="FS20" s="727"/>
      <c r="FT20" s="727"/>
      <c r="FU20" s="727"/>
      <c r="FV20" s="727"/>
      <c r="FW20" s="727"/>
      <c r="FX20" s="727"/>
      <c r="FY20" s="727"/>
      <c r="FZ20" s="727"/>
      <c r="GA20" s="727"/>
      <c r="GB20" s="727"/>
      <c r="GC20" s="727"/>
      <c r="GD20" s="727"/>
      <c r="GE20" s="727"/>
      <c r="GF20" s="727"/>
      <c r="GG20" s="727"/>
      <c r="GH20" s="727"/>
      <c r="GI20" s="727"/>
      <c r="GJ20" s="727"/>
      <c r="GK20" s="727"/>
      <c r="GL20" s="727"/>
      <c r="GM20" s="727"/>
      <c r="GN20" s="727"/>
      <c r="GO20" s="727"/>
      <c r="GP20" s="727"/>
      <c r="GQ20" s="727"/>
      <c r="GR20" s="727"/>
      <c r="GS20" s="727"/>
      <c r="GT20" s="727"/>
      <c r="GU20" s="727"/>
      <c r="GV20" s="727"/>
      <c r="GW20" s="727"/>
      <c r="GX20" s="727"/>
      <c r="GY20" s="727"/>
      <c r="GZ20" s="727"/>
      <c r="HA20" s="727"/>
      <c r="HB20" s="727"/>
      <c r="HC20" s="727"/>
      <c r="HD20" s="727"/>
      <c r="HE20" s="727"/>
      <c r="HF20" s="727"/>
      <c r="HG20" s="727"/>
      <c r="HH20" s="727"/>
      <c r="HI20" s="727"/>
      <c r="HJ20" s="727"/>
      <c r="HK20" s="727"/>
      <c r="HL20" s="727"/>
      <c r="HM20" s="727"/>
      <c r="HN20" s="727"/>
      <c r="HO20" s="727"/>
      <c r="HP20" s="727"/>
      <c r="HQ20" s="727"/>
      <c r="HR20" s="727"/>
      <c r="HS20" s="727"/>
      <c r="HT20" s="727"/>
      <c r="HU20" s="727"/>
      <c r="HV20" s="727"/>
      <c r="HW20" s="727"/>
      <c r="HX20" s="727"/>
      <c r="HY20" s="727"/>
      <c r="HZ20" s="727"/>
      <c r="IA20" s="727"/>
      <c r="IB20" s="727"/>
      <c r="IC20" s="727"/>
      <c r="ID20" s="727"/>
      <c r="IE20" s="727"/>
      <c r="IF20" s="727"/>
      <c r="IG20" s="727"/>
      <c r="IH20" s="727"/>
      <c r="II20" s="727"/>
      <c r="IJ20" s="727"/>
      <c r="IK20" s="727"/>
    </row>
    <row r="21" s="681" customFormat="1" ht="26" customHeight="1" spans="1:242">
      <c r="A21" s="445"/>
      <c r="B21" s="416" t="s">
        <v>115</v>
      </c>
      <c r="C21" s="417" t="s">
        <v>284</v>
      </c>
      <c r="D21" s="728">
        <v>311032</v>
      </c>
      <c r="E21" s="728">
        <v>21600</v>
      </c>
      <c r="F21" s="728">
        <v>5400</v>
      </c>
      <c r="G21" s="728">
        <v>3600</v>
      </c>
      <c r="H21" s="728">
        <v>5400</v>
      </c>
      <c r="I21" s="728">
        <v>9000</v>
      </c>
      <c r="J21" s="728">
        <v>0</v>
      </c>
      <c r="K21" s="728">
        <v>36000</v>
      </c>
      <c r="L21" s="728">
        <v>9000</v>
      </c>
      <c r="M21" s="728">
        <v>0</v>
      </c>
      <c r="N21" s="728">
        <v>18000</v>
      </c>
      <c r="O21" s="728">
        <v>0</v>
      </c>
      <c r="P21" s="728">
        <v>0</v>
      </c>
      <c r="Q21" s="728">
        <v>36000</v>
      </c>
      <c r="R21" s="728">
        <v>5152</v>
      </c>
      <c r="S21" s="728">
        <v>0</v>
      </c>
      <c r="T21" s="728">
        <v>0</v>
      </c>
      <c r="U21" s="728">
        <v>133080</v>
      </c>
      <c r="V21" s="704">
        <v>0</v>
      </c>
      <c r="W21" s="704">
        <v>28800</v>
      </c>
      <c r="X21" s="736"/>
      <c r="Y21" s="736"/>
      <c r="Z21" s="736"/>
      <c r="AA21" s="736"/>
      <c r="AB21" s="724"/>
      <c r="AC21" s="724"/>
      <c r="AD21" s="724"/>
      <c r="AE21" s="724"/>
      <c r="AF21" s="724"/>
      <c r="AG21" s="724"/>
      <c r="AH21" s="724"/>
      <c r="AI21" s="724"/>
      <c r="AJ21" s="724"/>
      <c r="AK21" s="724"/>
      <c r="AL21" s="724"/>
      <c r="AM21" s="724"/>
      <c r="AN21" s="724"/>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c r="BW21" s="724"/>
      <c r="BX21" s="724"/>
      <c r="BY21" s="724"/>
      <c r="BZ21" s="724"/>
      <c r="CA21" s="724"/>
      <c r="CB21" s="724"/>
      <c r="CC21" s="724"/>
      <c r="CD21" s="724"/>
      <c r="CE21" s="724"/>
      <c r="CF21" s="724"/>
      <c r="CG21" s="724"/>
      <c r="CH21" s="724"/>
      <c r="CI21" s="724"/>
      <c r="CJ21" s="724"/>
      <c r="CK21" s="724"/>
      <c r="CL21" s="724"/>
      <c r="CM21" s="724"/>
      <c r="CN21" s="724"/>
      <c r="CO21" s="724"/>
      <c r="CP21" s="724"/>
      <c r="CQ21" s="724"/>
      <c r="CR21" s="724"/>
      <c r="CS21" s="724"/>
      <c r="CT21" s="724"/>
      <c r="CU21" s="724"/>
      <c r="CV21" s="724"/>
      <c r="CW21" s="724"/>
      <c r="CX21" s="724"/>
      <c r="CY21" s="724"/>
      <c r="CZ21" s="724"/>
      <c r="DA21" s="724"/>
      <c r="DB21" s="724"/>
      <c r="DC21" s="724"/>
      <c r="DD21" s="724"/>
      <c r="DE21" s="724"/>
      <c r="DF21" s="724"/>
      <c r="DG21" s="724"/>
      <c r="DH21" s="724"/>
      <c r="DI21" s="724"/>
      <c r="DJ21" s="724"/>
      <c r="DK21" s="724"/>
      <c r="DL21" s="724"/>
      <c r="DM21" s="724"/>
      <c r="DN21" s="724"/>
      <c r="DO21" s="724"/>
      <c r="DP21" s="724"/>
      <c r="DQ21" s="724"/>
      <c r="DR21" s="724"/>
      <c r="DS21" s="724"/>
      <c r="DT21" s="724"/>
      <c r="DU21" s="724"/>
      <c r="DV21" s="724"/>
      <c r="DW21" s="724"/>
      <c r="DX21" s="724"/>
      <c r="DY21" s="724"/>
      <c r="DZ21" s="724"/>
      <c r="EA21" s="724"/>
      <c r="EB21" s="724"/>
      <c r="EC21" s="724"/>
      <c r="ED21" s="724"/>
      <c r="EE21" s="724"/>
      <c r="EF21" s="724"/>
      <c r="EG21" s="724"/>
      <c r="EH21" s="724"/>
      <c r="EI21" s="724"/>
      <c r="EJ21" s="724"/>
      <c r="EK21" s="724"/>
      <c r="EL21" s="724"/>
      <c r="EM21" s="724"/>
      <c r="EN21" s="724"/>
      <c r="EO21" s="724"/>
      <c r="EP21" s="724"/>
      <c r="EQ21" s="724"/>
      <c r="ER21" s="724"/>
      <c r="ES21" s="724"/>
      <c r="ET21" s="724"/>
      <c r="EU21" s="724"/>
      <c r="EV21" s="724"/>
      <c r="EW21" s="724"/>
      <c r="EX21" s="724"/>
      <c r="EY21" s="724"/>
      <c r="EZ21" s="724"/>
      <c r="FA21" s="724"/>
      <c r="FB21" s="724"/>
      <c r="FC21" s="724"/>
      <c r="FD21" s="724"/>
      <c r="FE21" s="724"/>
      <c r="FF21" s="724"/>
      <c r="FG21" s="724"/>
      <c r="FH21" s="724"/>
      <c r="FI21" s="724"/>
      <c r="FJ21" s="724"/>
      <c r="FK21" s="724"/>
      <c r="FL21" s="724"/>
      <c r="FM21" s="724"/>
      <c r="FN21" s="724"/>
      <c r="FO21" s="724"/>
      <c r="FP21" s="724"/>
      <c r="FQ21" s="724"/>
      <c r="FR21" s="724"/>
      <c r="FS21" s="724"/>
      <c r="FT21" s="724"/>
      <c r="FU21" s="724"/>
      <c r="FV21" s="724"/>
      <c r="FW21" s="724"/>
      <c r="FX21" s="724"/>
      <c r="FY21" s="724"/>
      <c r="FZ21" s="724"/>
      <c r="GA21" s="724"/>
      <c r="GB21" s="724"/>
      <c r="GC21" s="724"/>
      <c r="GD21" s="724"/>
      <c r="GE21" s="724"/>
      <c r="GF21" s="724"/>
      <c r="GG21" s="724"/>
      <c r="GH21" s="724"/>
      <c r="GI21" s="724"/>
      <c r="GJ21" s="724"/>
      <c r="GK21" s="724"/>
      <c r="GL21" s="724"/>
      <c r="GM21" s="724"/>
      <c r="GN21" s="724"/>
      <c r="GO21" s="724"/>
      <c r="GP21" s="724"/>
      <c r="GQ21" s="724"/>
      <c r="GR21" s="724"/>
      <c r="GS21" s="724"/>
      <c r="GT21" s="724"/>
      <c r="GU21" s="724"/>
      <c r="GV21" s="724"/>
      <c r="GW21" s="724"/>
      <c r="GX21" s="724"/>
      <c r="GY21" s="724"/>
      <c r="GZ21" s="724"/>
      <c r="HA21" s="724"/>
      <c r="HB21" s="724"/>
      <c r="HC21" s="724"/>
      <c r="HD21" s="724"/>
      <c r="HE21" s="724"/>
      <c r="HF21" s="724"/>
      <c r="HG21" s="724"/>
      <c r="HH21" s="724"/>
      <c r="HI21" s="724"/>
      <c r="HJ21" s="724"/>
      <c r="HK21" s="724"/>
      <c r="HL21" s="724"/>
      <c r="HM21" s="724"/>
      <c r="HN21" s="724"/>
      <c r="HO21" s="724"/>
      <c r="HP21" s="724"/>
      <c r="HQ21" s="724"/>
      <c r="HR21" s="724"/>
      <c r="HS21" s="724"/>
      <c r="HT21" s="724"/>
      <c r="HU21" s="724"/>
      <c r="HV21" s="724"/>
      <c r="HW21" s="724"/>
      <c r="HX21" s="724"/>
      <c r="HY21" s="724"/>
      <c r="HZ21" s="724"/>
      <c r="IA21" s="724"/>
      <c r="IB21" s="724"/>
      <c r="IC21" s="724"/>
      <c r="ID21" s="724"/>
      <c r="IE21" s="724"/>
      <c r="IF21" s="724"/>
      <c r="IG21" s="724"/>
      <c r="IH21" s="724"/>
    </row>
    <row r="22" s="681" customFormat="1" ht="26" customHeight="1" spans="1:242">
      <c r="A22" s="422" t="s">
        <v>298</v>
      </c>
      <c r="B22" s="730"/>
      <c r="C22" s="698" t="s">
        <v>145</v>
      </c>
      <c r="D22" s="703">
        <v>311032</v>
      </c>
      <c r="E22" s="703">
        <v>21600</v>
      </c>
      <c r="F22" s="703">
        <v>5400</v>
      </c>
      <c r="G22" s="703">
        <v>3600</v>
      </c>
      <c r="H22" s="703">
        <v>5400</v>
      </c>
      <c r="I22" s="703">
        <v>9000</v>
      </c>
      <c r="J22" s="703">
        <v>0</v>
      </c>
      <c r="K22" s="703">
        <v>36000</v>
      </c>
      <c r="L22" s="703">
        <v>9000</v>
      </c>
      <c r="M22" s="703">
        <v>0</v>
      </c>
      <c r="N22" s="703">
        <v>18000</v>
      </c>
      <c r="O22" s="703">
        <v>0</v>
      </c>
      <c r="P22" s="703">
        <v>0</v>
      </c>
      <c r="Q22" s="703">
        <v>36000</v>
      </c>
      <c r="R22" s="703">
        <v>5152</v>
      </c>
      <c r="S22" s="703">
        <v>0</v>
      </c>
      <c r="T22" s="703">
        <v>0</v>
      </c>
      <c r="U22" s="703">
        <v>133080</v>
      </c>
      <c r="V22" s="703">
        <v>0</v>
      </c>
      <c r="W22" s="703">
        <v>28800</v>
      </c>
      <c r="X22" s="736"/>
      <c r="Y22" s="736"/>
      <c r="Z22" s="736"/>
      <c r="AA22" s="736"/>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24"/>
      <c r="AY22" s="724"/>
      <c r="AZ22" s="724"/>
      <c r="BA22" s="724"/>
      <c r="BB22" s="724"/>
      <c r="BC22" s="724"/>
      <c r="BD22" s="724"/>
      <c r="BE22" s="724"/>
      <c r="BF22" s="724"/>
      <c r="BG22" s="724"/>
      <c r="BH22" s="724"/>
      <c r="BI22" s="724"/>
      <c r="BJ22" s="724"/>
      <c r="BK22" s="724"/>
      <c r="BL22" s="724"/>
      <c r="BM22" s="724"/>
      <c r="BN22" s="724"/>
      <c r="BO22" s="724"/>
      <c r="BP22" s="724"/>
      <c r="BQ22" s="724"/>
      <c r="BR22" s="724"/>
      <c r="BS22" s="724"/>
      <c r="BT22" s="724"/>
      <c r="BU22" s="724"/>
      <c r="BV22" s="724"/>
      <c r="BW22" s="724"/>
      <c r="BX22" s="724"/>
      <c r="BY22" s="724"/>
      <c r="BZ22" s="724"/>
      <c r="CA22" s="724"/>
      <c r="CB22" s="724"/>
      <c r="CC22" s="724"/>
      <c r="CD22" s="724"/>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4"/>
      <c r="ED22" s="724"/>
      <c r="EE22" s="724"/>
      <c r="EF22" s="724"/>
      <c r="EG22" s="724"/>
      <c r="EH22" s="724"/>
      <c r="EI22" s="724"/>
      <c r="EJ22" s="724"/>
      <c r="EK22" s="724"/>
      <c r="EL22" s="724"/>
      <c r="EM22" s="724"/>
      <c r="EN22" s="724"/>
      <c r="EO22" s="724"/>
      <c r="EP22" s="724"/>
      <c r="EQ22" s="724"/>
      <c r="ER22" s="724"/>
      <c r="ES22" s="724"/>
      <c r="ET22" s="724"/>
      <c r="EU22" s="724"/>
      <c r="EV22" s="724"/>
      <c r="EW22" s="724"/>
      <c r="EX22" s="724"/>
      <c r="EY22" s="724"/>
      <c r="EZ22" s="724"/>
      <c r="FA22" s="724"/>
      <c r="FB22" s="724"/>
      <c r="FC22" s="724"/>
      <c r="FD22" s="724"/>
      <c r="FE22" s="724"/>
      <c r="FF22" s="724"/>
      <c r="FG22" s="724"/>
      <c r="FH22" s="724"/>
      <c r="FI22" s="724"/>
      <c r="FJ22" s="724"/>
      <c r="FK22" s="724"/>
      <c r="FL22" s="724"/>
      <c r="FM22" s="724"/>
      <c r="FN22" s="724"/>
      <c r="FO22" s="724"/>
      <c r="FP22" s="724"/>
      <c r="FQ22" s="724"/>
      <c r="FR22" s="724"/>
      <c r="FS22" s="724"/>
      <c r="FT22" s="724"/>
      <c r="FU22" s="724"/>
      <c r="FV22" s="724"/>
      <c r="FW22" s="724"/>
      <c r="FX22" s="724"/>
      <c r="FY22" s="724"/>
      <c r="FZ22" s="724"/>
      <c r="GA22" s="724"/>
      <c r="GB22" s="724"/>
      <c r="GC22" s="724"/>
      <c r="GD22" s="724"/>
      <c r="GE22" s="724"/>
      <c r="GF22" s="724"/>
      <c r="GG22" s="724"/>
      <c r="GH22" s="724"/>
      <c r="GI22" s="724"/>
      <c r="GJ22" s="724"/>
      <c r="GK22" s="724"/>
      <c r="GL22" s="724"/>
      <c r="GM22" s="724"/>
      <c r="GN22" s="724"/>
      <c r="GO22" s="724"/>
      <c r="GP22" s="724"/>
      <c r="GQ22" s="724"/>
      <c r="GR22" s="724"/>
      <c r="GS22" s="724"/>
      <c r="GT22" s="724"/>
      <c r="GU22" s="724"/>
      <c r="GV22" s="724"/>
      <c r="GW22" s="724"/>
      <c r="GX22" s="724"/>
      <c r="GY22" s="724"/>
      <c r="GZ22" s="724"/>
      <c r="HA22" s="724"/>
      <c r="HB22" s="724"/>
      <c r="HC22" s="724"/>
      <c r="HD22" s="724"/>
      <c r="HE22" s="724"/>
      <c r="HF22" s="724"/>
      <c r="HG22" s="724"/>
      <c r="HH22" s="724"/>
      <c r="HI22" s="724"/>
      <c r="HJ22" s="724"/>
      <c r="HK22" s="724"/>
      <c r="HL22" s="724"/>
      <c r="HM22" s="724"/>
      <c r="HN22" s="724"/>
      <c r="HO22" s="724"/>
      <c r="HP22" s="724"/>
      <c r="HQ22" s="724"/>
      <c r="HR22" s="724"/>
      <c r="HS22" s="724"/>
      <c r="HT22" s="724"/>
      <c r="HU22" s="724"/>
      <c r="HV22" s="724"/>
      <c r="HW22" s="724"/>
      <c r="HX22" s="724"/>
      <c r="HY22" s="724"/>
      <c r="HZ22" s="724"/>
      <c r="IA22" s="724"/>
      <c r="IB22" s="724"/>
      <c r="IC22" s="724"/>
      <c r="ID22" s="724"/>
      <c r="IE22" s="724"/>
      <c r="IF22" s="724"/>
      <c r="IG22" s="724"/>
      <c r="IH22" s="724"/>
    </row>
    <row r="23" s="681" customFormat="1" ht="26" customHeight="1" spans="1:242">
      <c r="A23" s="422" t="s">
        <v>299</v>
      </c>
      <c r="B23" s="730"/>
      <c r="C23" s="698" t="s">
        <v>147</v>
      </c>
      <c r="D23" s="703">
        <v>311032</v>
      </c>
      <c r="E23" s="703">
        <v>21600</v>
      </c>
      <c r="F23" s="703">
        <v>5400</v>
      </c>
      <c r="G23" s="703">
        <v>3600</v>
      </c>
      <c r="H23" s="703">
        <v>5400</v>
      </c>
      <c r="I23" s="703">
        <v>9000</v>
      </c>
      <c r="J23" s="703">
        <v>0</v>
      </c>
      <c r="K23" s="703">
        <v>36000</v>
      </c>
      <c r="L23" s="703">
        <v>9000</v>
      </c>
      <c r="M23" s="703">
        <v>0</v>
      </c>
      <c r="N23" s="703">
        <v>18000</v>
      </c>
      <c r="O23" s="703">
        <v>0</v>
      </c>
      <c r="P23" s="703">
        <v>0</v>
      </c>
      <c r="Q23" s="703">
        <v>36000</v>
      </c>
      <c r="R23" s="703">
        <v>5152</v>
      </c>
      <c r="S23" s="703">
        <v>0</v>
      </c>
      <c r="T23" s="703">
        <v>0</v>
      </c>
      <c r="U23" s="703">
        <v>133080</v>
      </c>
      <c r="V23" s="703">
        <v>0</v>
      </c>
      <c r="W23" s="703">
        <v>28800</v>
      </c>
      <c r="X23" s="736"/>
      <c r="Y23" s="736"/>
      <c r="Z23" s="736"/>
      <c r="AA23" s="736"/>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4"/>
      <c r="BK23" s="724"/>
      <c r="BL23" s="724"/>
      <c r="BM23" s="724"/>
      <c r="BN23" s="724"/>
      <c r="BO23" s="724"/>
      <c r="BP23" s="724"/>
      <c r="BQ23" s="724"/>
      <c r="BR23" s="724"/>
      <c r="BS23" s="724"/>
      <c r="BT23" s="724"/>
      <c r="BU23" s="724"/>
      <c r="BV23" s="724"/>
      <c r="BW23" s="724"/>
      <c r="BX23" s="724"/>
      <c r="BY23" s="724"/>
      <c r="BZ23" s="724"/>
      <c r="CA23" s="724"/>
      <c r="CB23" s="724"/>
      <c r="CC23" s="724"/>
      <c r="CD23" s="724"/>
      <c r="CE23" s="724"/>
      <c r="CF23" s="724"/>
      <c r="CG23" s="724"/>
      <c r="CH23" s="724"/>
      <c r="CI23" s="724"/>
      <c r="CJ23" s="724"/>
      <c r="CK23" s="724"/>
      <c r="CL23" s="724"/>
      <c r="CM23" s="724"/>
      <c r="CN23" s="724"/>
      <c r="CO23" s="724"/>
      <c r="CP23" s="724"/>
      <c r="CQ23" s="724"/>
      <c r="CR23" s="724"/>
      <c r="CS23" s="724"/>
      <c r="CT23" s="724"/>
      <c r="CU23" s="724"/>
      <c r="CV23" s="724"/>
      <c r="CW23" s="724"/>
      <c r="CX23" s="724"/>
      <c r="CY23" s="724"/>
      <c r="CZ23" s="724"/>
      <c r="DA23" s="724"/>
      <c r="DB23" s="724"/>
      <c r="DC23" s="724"/>
      <c r="DD23" s="724"/>
      <c r="DE23" s="724"/>
      <c r="DF23" s="724"/>
      <c r="DG23" s="724"/>
      <c r="DH23" s="724"/>
      <c r="DI23" s="724"/>
      <c r="DJ23" s="724"/>
      <c r="DK23" s="724"/>
      <c r="DL23" s="724"/>
      <c r="DM23" s="724"/>
      <c r="DN23" s="724"/>
      <c r="DO23" s="724"/>
      <c r="DP23" s="724"/>
      <c r="DQ23" s="724"/>
      <c r="DR23" s="724"/>
      <c r="DS23" s="724"/>
      <c r="DT23" s="724"/>
      <c r="DU23" s="724"/>
      <c r="DV23" s="724"/>
      <c r="DW23" s="724"/>
      <c r="DX23" s="724"/>
      <c r="DY23" s="724"/>
      <c r="DZ23" s="724"/>
      <c r="EA23" s="724"/>
      <c r="EB23" s="724"/>
      <c r="EC23" s="724"/>
      <c r="ED23" s="724"/>
      <c r="EE23" s="724"/>
      <c r="EF23" s="724"/>
      <c r="EG23" s="724"/>
      <c r="EH23" s="724"/>
      <c r="EI23" s="724"/>
      <c r="EJ23" s="724"/>
      <c r="EK23" s="724"/>
      <c r="EL23" s="724"/>
      <c r="EM23" s="724"/>
      <c r="EN23" s="724"/>
      <c r="EO23" s="724"/>
      <c r="EP23" s="724"/>
      <c r="EQ23" s="724"/>
      <c r="ER23" s="724"/>
      <c r="ES23" s="724"/>
      <c r="ET23" s="724"/>
      <c r="EU23" s="724"/>
      <c r="EV23" s="724"/>
      <c r="EW23" s="724"/>
      <c r="EX23" s="724"/>
      <c r="EY23" s="724"/>
      <c r="EZ23" s="724"/>
      <c r="FA23" s="724"/>
      <c r="FB23" s="724"/>
      <c r="FC23" s="724"/>
      <c r="FD23" s="724"/>
      <c r="FE23" s="724"/>
      <c r="FF23" s="724"/>
      <c r="FG23" s="724"/>
      <c r="FH23" s="724"/>
      <c r="FI23" s="724"/>
      <c r="FJ23" s="724"/>
      <c r="FK23" s="724"/>
      <c r="FL23" s="724"/>
      <c r="FM23" s="724"/>
      <c r="FN23" s="724"/>
      <c r="FO23" s="724"/>
      <c r="FP23" s="724"/>
      <c r="FQ23" s="724"/>
      <c r="FR23" s="724"/>
      <c r="FS23" s="724"/>
      <c r="FT23" s="724"/>
      <c r="FU23" s="724"/>
      <c r="FV23" s="724"/>
      <c r="FW23" s="724"/>
      <c r="FX23" s="724"/>
      <c r="FY23" s="724"/>
      <c r="FZ23" s="724"/>
      <c r="GA23" s="724"/>
      <c r="GB23" s="724"/>
      <c r="GC23" s="724"/>
      <c r="GD23" s="724"/>
      <c r="GE23" s="724"/>
      <c r="GF23" s="724"/>
      <c r="GG23" s="724"/>
      <c r="GH23" s="724"/>
      <c r="GI23" s="724"/>
      <c r="GJ23" s="724"/>
      <c r="GK23" s="724"/>
      <c r="GL23" s="724"/>
      <c r="GM23" s="724"/>
      <c r="GN23" s="724"/>
      <c r="GO23" s="724"/>
      <c r="GP23" s="724"/>
      <c r="GQ23" s="724"/>
      <c r="GR23" s="724"/>
      <c r="GS23" s="724"/>
      <c r="GT23" s="724"/>
      <c r="GU23" s="724"/>
      <c r="GV23" s="724"/>
      <c r="GW23" s="724"/>
      <c r="GX23" s="724"/>
      <c r="GY23" s="724"/>
      <c r="GZ23" s="724"/>
      <c r="HA23" s="724"/>
      <c r="HB23" s="724"/>
      <c r="HC23" s="724"/>
      <c r="HD23" s="724"/>
      <c r="HE23" s="724"/>
      <c r="HF23" s="724"/>
      <c r="HG23" s="724"/>
      <c r="HH23" s="724"/>
      <c r="HI23" s="724"/>
      <c r="HJ23" s="724"/>
      <c r="HK23" s="724"/>
      <c r="HL23" s="724"/>
      <c r="HM23" s="724"/>
      <c r="HN23" s="724"/>
      <c r="HO23" s="724"/>
      <c r="HP23" s="724"/>
      <c r="HQ23" s="724"/>
      <c r="HR23" s="724"/>
      <c r="HS23" s="724"/>
      <c r="HT23" s="724"/>
      <c r="HU23" s="724"/>
      <c r="HV23" s="724"/>
      <c r="HW23" s="724"/>
      <c r="HX23" s="724"/>
      <c r="HY23" s="724"/>
      <c r="HZ23" s="724"/>
      <c r="IA23" s="724"/>
      <c r="IB23" s="724"/>
      <c r="IC23" s="724"/>
      <c r="ID23" s="724"/>
      <c r="IE23" s="724"/>
      <c r="IF23" s="724"/>
      <c r="IG23" s="724"/>
      <c r="IH23" s="724"/>
    </row>
    <row r="24" customFormat="1" ht="25.5" customHeight="1" spans="1:27">
      <c r="A24" s="422" t="s">
        <v>300</v>
      </c>
      <c r="B24" s="731"/>
      <c r="C24" s="729" t="s">
        <v>360</v>
      </c>
      <c r="D24" s="703">
        <v>311032</v>
      </c>
      <c r="E24" s="703">
        <v>21600</v>
      </c>
      <c r="F24" s="703">
        <v>5400</v>
      </c>
      <c r="G24" s="703">
        <v>3600</v>
      </c>
      <c r="H24" s="703">
        <v>5400</v>
      </c>
      <c r="I24" s="703">
        <v>9000</v>
      </c>
      <c r="J24" s="703">
        <v>0</v>
      </c>
      <c r="K24" s="703">
        <v>36000</v>
      </c>
      <c r="L24" s="703">
        <v>9000</v>
      </c>
      <c r="M24" s="703">
        <v>0</v>
      </c>
      <c r="N24" s="703">
        <v>18000</v>
      </c>
      <c r="O24" s="703">
        <v>0</v>
      </c>
      <c r="P24" s="703">
        <v>0</v>
      </c>
      <c r="Q24" s="703">
        <v>36000</v>
      </c>
      <c r="R24" s="703">
        <v>5152</v>
      </c>
      <c r="S24" s="703">
        <v>0</v>
      </c>
      <c r="T24" s="703">
        <v>0</v>
      </c>
      <c r="U24" s="703">
        <v>133080</v>
      </c>
      <c r="V24" s="703">
        <v>0</v>
      </c>
      <c r="W24" s="703">
        <v>28800</v>
      </c>
      <c r="X24" s="713"/>
      <c r="Y24" s="713"/>
      <c r="Z24" s="713"/>
      <c r="AA24" s="713"/>
    </row>
    <row r="25" s="681" customFormat="1" ht="26" customHeight="1" spans="1:242">
      <c r="A25" s="445"/>
      <c r="B25" s="416" t="s">
        <v>117</v>
      </c>
      <c r="C25" s="417" t="s">
        <v>361</v>
      </c>
      <c r="D25" s="728">
        <v>236747</v>
      </c>
      <c r="E25" s="728">
        <v>16800</v>
      </c>
      <c r="F25" s="728">
        <v>4200</v>
      </c>
      <c r="G25" s="728">
        <v>2800</v>
      </c>
      <c r="H25" s="728">
        <v>4200</v>
      </c>
      <c r="I25" s="728">
        <v>7000</v>
      </c>
      <c r="J25" s="728">
        <v>0</v>
      </c>
      <c r="K25" s="728">
        <v>28000</v>
      </c>
      <c r="L25" s="728">
        <v>7000</v>
      </c>
      <c r="M25" s="728">
        <v>0</v>
      </c>
      <c r="N25" s="728">
        <v>14000</v>
      </c>
      <c r="O25" s="728">
        <v>0</v>
      </c>
      <c r="P25" s="728">
        <v>0</v>
      </c>
      <c r="Q25" s="728">
        <v>28000</v>
      </c>
      <c r="R25" s="728">
        <v>5747</v>
      </c>
      <c r="S25" s="728">
        <v>0</v>
      </c>
      <c r="T25" s="728">
        <v>0</v>
      </c>
      <c r="U25" s="728">
        <v>96600</v>
      </c>
      <c r="V25" s="704">
        <v>0</v>
      </c>
      <c r="W25" s="704">
        <v>22400</v>
      </c>
      <c r="X25" s="736"/>
      <c r="Y25" s="736"/>
      <c r="Z25" s="736"/>
      <c r="AA25" s="736"/>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4"/>
      <c r="BV25" s="724"/>
      <c r="BW25" s="724"/>
      <c r="BX25" s="724"/>
      <c r="BY25" s="724"/>
      <c r="BZ25" s="724"/>
      <c r="CA25" s="724"/>
      <c r="CB25" s="724"/>
      <c r="CC25" s="724"/>
      <c r="CD25" s="724"/>
      <c r="CE25" s="724"/>
      <c r="CF25" s="724"/>
      <c r="CG25" s="724"/>
      <c r="CH25" s="724"/>
      <c r="CI25" s="724"/>
      <c r="CJ25" s="724"/>
      <c r="CK25" s="724"/>
      <c r="CL25" s="724"/>
      <c r="CM25" s="724"/>
      <c r="CN25" s="724"/>
      <c r="CO25" s="724"/>
      <c r="CP25" s="724"/>
      <c r="CQ25" s="724"/>
      <c r="CR25" s="724"/>
      <c r="CS25" s="724"/>
      <c r="CT25" s="724"/>
      <c r="CU25" s="724"/>
      <c r="CV25" s="724"/>
      <c r="CW25" s="724"/>
      <c r="CX25" s="724"/>
      <c r="CY25" s="724"/>
      <c r="CZ25" s="724"/>
      <c r="DA25" s="724"/>
      <c r="DB25" s="724"/>
      <c r="DC25" s="724"/>
      <c r="DD25" s="724"/>
      <c r="DE25" s="724"/>
      <c r="DF25" s="724"/>
      <c r="DG25" s="724"/>
      <c r="DH25" s="724"/>
      <c r="DI25" s="724"/>
      <c r="DJ25" s="724"/>
      <c r="DK25" s="724"/>
      <c r="DL25" s="724"/>
      <c r="DM25" s="724"/>
      <c r="DN25" s="724"/>
      <c r="DO25" s="724"/>
      <c r="DP25" s="724"/>
      <c r="DQ25" s="724"/>
      <c r="DR25" s="724"/>
      <c r="DS25" s="724"/>
      <c r="DT25" s="724"/>
      <c r="DU25" s="724"/>
      <c r="DV25" s="724"/>
      <c r="DW25" s="724"/>
      <c r="DX25" s="724"/>
      <c r="DY25" s="724"/>
      <c r="DZ25" s="724"/>
      <c r="EA25" s="724"/>
      <c r="EB25" s="724"/>
      <c r="EC25" s="724"/>
      <c r="ED25" s="724"/>
      <c r="EE25" s="724"/>
      <c r="EF25" s="724"/>
      <c r="EG25" s="724"/>
      <c r="EH25" s="724"/>
      <c r="EI25" s="724"/>
      <c r="EJ25" s="724"/>
      <c r="EK25" s="724"/>
      <c r="EL25" s="724"/>
      <c r="EM25" s="724"/>
      <c r="EN25" s="724"/>
      <c r="EO25" s="724"/>
      <c r="EP25" s="724"/>
      <c r="EQ25" s="724"/>
      <c r="ER25" s="724"/>
      <c r="ES25" s="724"/>
      <c r="ET25" s="724"/>
      <c r="EU25" s="724"/>
      <c r="EV25" s="724"/>
      <c r="EW25" s="724"/>
      <c r="EX25" s="724"/>
      <c r="EY25" s="724"/>
      <c r="EZ25" s="724"/>
      <c r="FA25" s="724"/>
      <c r="FB25" s="724"/>
      <c r="FC25" s="724"/>
      <c r="FD25" s="724"/>
      <c r="FE25" s="724"/>
      <c r="FF25" s="724"/>
      <c r="FG25" s="724"/>
      <c r="FH25" s="724"/>
      <c r="FI25" s="724"/>
      <c r="FJ25" s="724"/>
      <c r="FK25" s="724"/>
      <c r="FL25" s="724"/>
      <c r="FM25" s="724"/>
      <c r="FN25" s="724"/>
      <c r="FO25" s="724"/>
      <c r="FP25" s="724"/>
      <c r="FQ25" s="724"/>
      <c r="FR25" s="724"/>
      <c r="FS25" s="724"/>
      <c r="FT25" s="724"/>
      <c r="FU25" s="724"/>
      <c r="FV25" s="724"/>
      <c r="FW25" s="724"/>
      <c r="FX25" s="724"/>
      <c r="FY25" s="724"/>
      <c r="FZ25" s="724"/>
      <c r="GA25" s="724"/>
      <c r="GB25" s="724"/>
      <c r="GC25" s="724"/>
      <c r="GD25" s="724"/>
      <c r="GE25" s="724"/>
      <c r="GF25" s="724"/>
      <c r="GG25" s="724"/>
      <c r="GH25" s="724"/>
      <c r="GI25" s="724"/>
      <c r="GJ25" s="724"/>
      <c r="GK25" s="724"/>
      <c r="GL25" s="724"/>
      <c r="GM25" s="724"/>
      <c r="GN25" s="724"/>
      <c r="GO25" s="724"/>
      <c r="GP25" s="724"/>
      <c r="GQ25" s="724"/>
      <c r="GR25" s="724"/>
      <c r="GS25" s="724"/>
      <c r="GT25" s="724"/>
      <c r="GU25" s="724"/>
      <c r="GV25" s="724"/>
      <c r="GW25" s="724"/>
      <c r="GX25" s="724"/>
      <c r="GY25" s="724"/>
      <c r="GZ25" s="724"/>
      <c r="HA25" s="724"/>
      <c r="HB25" s="724"/>
      <c r="HC25" s="724"/>
      <c r="HD25" s="724"/>
      <c r="HE25" s="724"/>
      <c r="HF25" s="724"/>
      <c r="HG25" s="724"/>
      <c r="HH25" s="724"/>
      <c r="HI25" s="724"/>
      <c r="HJ25" s="724"/>
      <c r="HK25" s="724"/>
      <c r="HL25" s="724"/>
      <c r="HM25" s="724"/>
      <c r="HN25" s="724"/>
      <c r="HO25" s="724"/>
      <c r="HP25" s="724"/>
      <c r="HQ25" s="724"/>
      <c r="HR25" s="724"/>
      <c r="HS25" s="724"/>
      <c r="HT25" s="724"/>
      <c r="HU25" s="724"/>
      <c r="HV25" s="724"/>
      <c r="HW25" s="724"/>
      <c r="HX25" s="724"/>
      <c r="HY25" s="724"/>
      <c r="HZ25" s="724"/>
      <c r="IA25" s="724"/>
      <c r="IB25" s="724"/>
      <c r="IC25" s="724"/>
      <c r="ID25" s="724"/>
      <c r="IE25" s="724"/>
      <c r="IF25" s="724"/>
      <c r="IG25" s="724"/>
      <c r="IH25" s="724"/>
    </row>
    <row r="26" s="681" customFormat="1" ht="26" customHeight="1" spans="1:242">
      <c r="A26" s="422" t="s">
        <v>298</v>
      </c>
      <c r="B26" s="730"/>
      <c r="C26" s="698" t="s">
        <v>145</v>
      </c>
      <c r="D26" s="703">
        <v>236747</v>
      </c>
      <c r="E26" s="703">
        <v>16800</v>
      </c>
      <c r="F26" s="703">
        <v>4200</v>
      </c>
      <c r="G26" s="703">
        <v>2800</v>
      </c>
      <c r="H26" s="703">
        <v>4200</v>
      </c>
      <c r="I26" s="703">
        <v>7000</v>
      </c>
      <c r="J26" s="703">
        <v>0</v>
      </c>
      <c r="K26" s="703">
        <v>28000</v>
      </c>
      <c r="L26" s="703">
        <v>7000</v>
      </c>
      <c r="M26" s="703">
        <v>0</v>
      </c>
      <c r="N26" s="703">
        <v>14000</v>
      </c>
      <c r="O26" s="703">
        <v>0</v>
      </c>
      <c r="P26" s="703">
        <v>0</v>
      </c>
      <c r="Q26" s="703">
        <v>28000</v>
      </c>
      <c r="R26" s="703">
        <v>5747</v>
      </c>
      <c r="S26" s="703">
        <v>0</v>
      </c>
      <c r="T26" s="703">
        <v>0</v>
      </c>
      <c r="U26" s="703">
        <v>96600</v>
      </c>
      <c r="V26" s="703">
        <v>0</v>
      </c>
      <c r="W26" s="703">
        <v>22400</v>
      </c>
      <c r="X26" s="736"/>
      <c r="Y26" s="736"/>
      <c r="Z26" s="736"/>
      <c r="AA26" s="736"/>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4"/>
      <c r="BK26" s="724"/>
      <c r="BL26" s="724"/>
      <c r="BM26" s="724"/>
      <c r="BN26" s="724"/>
      <c r="BO26" s="724"/>
      <c r="BP26" s="724"/>
      <c r="BQ26" s="724"/>
      <c r="BR26" s="724"/>
      <c r="BS26" s="724"/>
      <c r="BT26" s="724"/>
      <c r="BU26" s="724"/>
      <c r="BV26" s="724"/>
      <c r="BW26" s="724"/>
      <c r="BX26" s="724"/>
      <c r="BY26" s="724"/>
      <c r="BZ26" s="724"/>
      <c r="CA26" s="724"/>
      <c r="CB26" s="724"/>
      <c r="CC26" s="724"/>
      <c r="CD26" s="724"/>
      <c r="CE26" s="724"/>
      <c r="CF26" s="724"/>
      <c r="CG26" s="724"/>
      <c r="CH26" s="724"/>
      <c r="CI26" s="724"/>
      <c r="CJ26" s="724"/>
      <c r="CK26" s="724"/>
      <c r="CL26" s="724"/>
      <c r="CM26" s="724"/>
      <c r="CN26" s="724"/>
      <c r="CO26" s="724"/>
      <c r="CP26" s="724"/>
      <c r="CQ26" s="724"/>
      <c r="CR26" s="724"/>
      <c r="CS26" s="724"/>
      <c r="CT26" s="724"/>
      <c r="CU26" s="724"/>
      <c r="CV26" s="724"/>
      <c r="CW26" s="724"/>
      <c r="CX26" s="724"/>
      <c r="CY26" s="724"/>
      <c r="CZ26" s="724"/>
      <c r="DA26" s="724"/>
      <c r="DB26" s="724"/>
      <c r="DC26" s="724"/>
      <c r="DD26" s="724"/>
      <c r="DE26" s="724"/>
      <c r="DF26" s="724"/>
      <c r="DG26" s="724"/>
      <c r="DH26" s="724"/>
      <c r="DI26" s="724"/>
      <c r="DJ26" s="724"/>
      <c r="DK26" s="724"/>
      <c r="DL26" s="724"/>
      <c r="DM26" s="724"/>
      <c r="DN26" s="724"/>
      <c r="DO26" s="724"/>
      <c r="DP26" s="724"/>
      <c r="DQ26" s="724"/>
      <c r="DR26" s="724"/>
      <c r="DS26" s="724"/>
      <c r="DT26" s="724"/>
      <c r="DU26" s="724"/>
      <c r="DV26" s="724"/>
      <c r="DW26" s="724"/>
      <c r="DX26" s="724"/>
      <c r="DY26" s="724"/>
      <c r="DZ26" s="724"/>
      <c r="EA26" s="724"/>
      <c r="EB26" s="724"/>
      <c r="EC26" s="724"/>
      <c r="ED26" s="724"/>
      <c r="EE26" s="724"/>
      <c r="EF26" s="724"/>
      <c r="EG26" s="724"/>
      <c r="EH26" s="724"/>
      <c r="EI26" s="724"/>
      <c r="EJ26" s="724"/>
      <c r="EK26" s="724"/>
      <c r="EL26" s="724"/>
      <c r="EM26" s="724"/>
      <c r="EN26" s="724"/>
      <c r="EO26" s="724"/>
      <c r="EP26" s="724"/>
      <c r="EQ26" s="724"/>
      <c r="ER26" s="724"/>
      <c r="ES26" s="724"/>
      <c r="ET26" s="724"/>
      <c r="EU26" s="724"/>
      <c r="EV26" s="724"/>
      <c r="EW26" s="724"/>
      <c r="EX26" s="724"/>
      <c r="EY26" s="724"/>
      <c r="EZ26" s="724"/>
      <c r="FA26" s="724"/>
      <c r="FB26" s="724"/>
      <c r="FC26" s="724"/>
      <c r="FD26" s="724"/>
      <c r="FE26" s="724"/>
      <c r="FF26" s="724"/>
      <c r="FG26" s="724"/>
      <c r="FH26" s="724"/>
      <c r="FI26" s="724"/>
      <c r="FJ26" s="724"/>
      <c r="FK26" s="724"/>
      <c r="FL26" s="724"/>
      <c r="FM26" s="724"/>
      <c r="FN26" s="724"/>
      <c r="FO26" s="724"/>
      <c r="FP26" s="724"/>
      <c r="FQ26" s="724"/>
      <c r="FR26" s="724"/>
      <c r="FS26" s="724"/>
      <c r="FT26" s="724"/>
      <c r="FU26" s="724"/>
      <c r="FV26" s="724"/>
      <c r="FW26" s="724"/>
      <c r="FX26" s="724"/>
      <c r="FY26" s="724"/>
      <c r="FZ26" s="724"/>
      <c r="GA26" s="724"/>
      <c r="GB26" s="724"/>
      <c r="GC26" s="724"/>
      <c r="GD26" s="724"/>
      <c r="GE26" s="724"/>
      <c r="GF26" s="724"/>
      <c r="GG26" s="724"/>
      <c r="GH26" s="724"/>
      <c r="GI26" s="724"/>
      <c r="GJ26" s="724"/>
      <c r="GK26" s="724"/>
      <c r="GL26" s="724"/>
      <c r="GM26" s="724"/>
      <c r="GN26" s="724"/>
      <c r="GO26" s="724"/>
      <c r="GP26" s="724"/>
      <c r="GQ26" s="724"/>
      <c r="GR26" s="724"/>
      <c r="GS26" s="724"/>
      <c r="GT26" s="724"/>
      <c r="GU26" s="724"/>
      <c r="GV26" s="724"/>
      <c r="GW26" s="724"/>
      <c r="GX26" s="724"/>
      <c r="GY26" s="724"/>
      <c r="GZ26" s="724"/>
      <c r="HA26" s="724"/>
      <c r="HB26" s="724"/>
      <c r="HC26" s="724"/>
      <c r="HD26" s="724"/>
      <c r="HE26" s="724"/>
      <c r="HF26" s="724"/>
      <c r="HG26" s="724"/>
      <c r="HH26" s="724"/>
      <c r="HI26" s="724"/>
      <c r="HJ26" s="724"/>
      <c r="HK26" s="724"/>
      <c r="HL26" s="724"/>
      <c r="HM26" s="724"/>
      <c r="HN26" s="724"/>
      <c r="HO26" s="724"/>
      <c r="HP26" s="724"/>
      <c r="HQ26" s="724"/>
      <c r="HR26" s="724"/>
      <c r="HS26" s="724"/>
      <c r="HT26" s="724"/>
      <c r="HU26" s="724"/>
      <c r="HV26" s="724"/>
      <c r="HW26" s="724"/>
      <c r="HX26" s="724"/>
      <c r="HY26" s="724"/>
      <c r="HZ26" s="724"/>
      <c r="IA26" s="724"/>
      <c r="IB26" s="724"/>
      <c r="IC26" s="724"/>
      <c r="ID26" s="724"/>
      <c r="IE26" s="724"/>
      <c r="IF26" s="724"/>
      <c r="IG26" s="724"/>
      <c r="IH26" s="724"/>
    </row>
    <row r="27" s="681" customFormat="1" ht="26" customHeight="1" spans="1:242">
      <c r="A27" s="422" t="s">
        <v>299</v>
      </c>
      <c r="B27" s="730"/>
      <c r="C27" s="698" t="s">
        <v>147</v>
      </c>
      <c r="D27" s="703">
        <v>236747</v>
      </c>
      <c r="E27" s="703">
        <v>16800</v>
      </c>
      <c r="F27" s="703">
        <v>4200</v>
      </c>
      <c r="G27" s="703">
        <v>2800</v>
      </c>
      <c r="H27" s="703">
        <v>4200</v>
      </c>
      <c r="I27" s="703">
        <v>7000</v>
      </c>
      <c r="J27" s="703">
        <v>0</v>
      </c>
      <c r="K27" s="703">
        <v>28000</v>
      </c>
      <c r="L27" s="703">
        <v>7000</v>
      </c>
      <c r="M27" s="703">
        <v>0</v>
      </c>
      <c r="N27" s="703">
        <v>14000</v>
      </c>
      <c r="O27" s="703">
        <v>0</v>
      </c>
      <c r="P27" s="703">
        <v>0</v>
      </c>
      <c r="Q27" s="703">
        <v>28000</v>
      </c>
      <c r="R27" s="703">
        <v>5747</v>
      </c>
      <c r="S27" s="703">
        <v>0</v>
      </c>
      <c r="T27" s="703">
        <v>0</v>
      </c>
      <c r="U27" s="703">
        <v>96600</v>
      </c>
      <c r="V27" s="703">
        <v>0</v>
      </c>
      <c r="W27" s="703">
        <v>22400</v>
      </c>
      <c r="X27" s="736"/>
      <c r="Y27" s="736"/>
      <c r="Z27" s="736"/>
      <c r="AA27" s="736"/>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724"/>
      <c r="BM27" s="724"/>
      <c r="BN27" s="724"/>
      <c r="BO27" s="724"/>
      <c r="BP27" s="724"/>
      <c r="BQ27" s="724"/>
      <c r="BR27" s="724"/>
      <c r="BS27" s="724"/>
      <c r="BT27" s="724"/>
      <c r="BU27" s="724"/>
      <c r="BV27" s="724"/>
      <c r="BW27" s="724"/>
      <c r="BX27" s="724"/>
      <c r="BY27" s="724"/>
      <c r="BZ27" s="724"/>
      <c r="CA27" s="724"/>
      <c r="CB27" s="724"/>
      <c r="CC27" s="724"/>
      <c r="CD27" s="724"/>
      <c r="CE27" s="724"/>
      <c r="CF27" s="724"/>
      <c r="CG27" s="724"/>
      <c r="CH27" s="724"/>
      <c r="CI27" s="724"/>
      <c r="CJ27" s="724"/>
      <c r="CK27" s="724"/>
      <c r="CL27" s="724"/>
      <c r="CM27" s="724"/>
      <c r="CN27" s="724"/>
      <c r="CO27" s="724"/>
      <c r="CP27" s="724"/>
      <c r="CQ27" s="724"/>
      <c r="CR27" s="724"/>
      <c r="CS27" s="724"/>
      <c r="CT27" s="724"/>
      <c r="CU27" s="724"/>
      <c r="CV27" s="724"/>
      <c r="CW27" s="724"/>
      <c r="CX27" s="724"/>
      <c r="CY27" s="724"/>
      <c r="CZ27" s="724"/>
      <c r="DA27" s="724"/>
      <c r="DB27" s="724"/>
      <c r="DC27" s="724"/>
      <c r="DD27" s="724"/>
      <c r="DE27" s="724"/>
      <c r="DF27" s="724"/>
      <c r="DG27" s="724"/>
      <c r="DH27" s="724"/>
      <c r="DI27" s="724"/>
      <c r="DJ27" s="724"/>
      <c r="DK27" s="724"/>
      <c r="DL27" s="724"/>
      <c r="DM27" s="724"/>
      <c r="DN27" s="724"/>
      <c r="DO27" s="724"/>
      <c r="DP27" s="724"/>
      <c r="DQ27" s="724"/>
      <c r="DR27" s="724"/>
      <c r="DS27" s="724"/>
      <c r="DT27" s="724"/>
      <c r="DU27" s="724"/>
      <c r="DV27" s="724"/>
      <c r="DW27" s="724"/>
      <c r="DX27" s="724"/>
      <c r="DY27" s="724"/>
      <c r="DZ27" s="724"/>
      <c r="EA27" s="724"/>
      <c r="EB27" s="724"/>
      <c r="EC27" s="724"/>
      <c r="ED27" s="724"/>
      <c r="EE27" s="724"/>
      <c r="EF27" s="724"/>
      <c r="EG27" s="724"/>
      <c r="EH27" s="724"/>
      <c r="EI27" s="724"/>
      <c r="EJ27" s="724"/>
      <c r="EK27" s="724"/>
      <c r="EL27" s="724"/>
      <c r="EM27" s="724"/>
      <c r="EN27" s="724"/>
      <c r="EO27" s="724"/>
      <c r="EP27" s="724"/>
      <c r="EQ27" s="724"/>
      <c r="ER27" s="724"/>
      <c r="ES27" s="724"/>
      <c r="ET27" s="724"/>
      <c r="EU27" s="724"/>
      <c r="EV27" s="724"/>
      <c r="EW27" s="724"/>
      <c r="EX27" s="724"/>
      <c r="EY27" s="724"/>
      <c r="EZ27" s="724"/>
      <c r="FA27" s="724"/>
      <c r="FB27" s="724"/>
      <c r="FC27" s="724"/>
      <c r="FD27" s="724"/>
      <c r="FE27" s="724"/>
      <c r="FF27" s="724"/>
      <c r="FG27" s="724"/>
      <c r="FH27" s="724"/>
      <c r="FI27" s="724"/>
      <c r="FJ27" s="724"/>
      <c r="FK27" s="724"/>
      <c r="FL27" s="724"/>
      <c r="FM27" s="724"/>
      <c r="FN27" s="724"/>
      <c r="FO27" s="724"/>
      <c r="FP27" s="724"/>
      <c r="FQ27" s="724"/>
      <c r="FR27" s="724"/>
      <c r="FS27" s="724"/>
      <c r="FT27" s="724"/>
      <c r="FU27" s="724"/>
      <c r="FV27" s="724"/>
      <c r="FW27" s="724"/>
      <c r="FX27" s="724"/>
      <c r="FY27" s="724"/>
      <c r="FZ27" s="724"/>
      <c r="GA27" s="724"/>
      <c r="GB27" s="724"/>
      <c r="GC27" s="724"/>
      <c r="GD27" s="724"/>
      <c r="GE27" s="724"/>
      <c r="GF27" s="724"/>
      <c r="GG27" s="724"/>
      <c r="GH27" s="724"/>
      <c r="GI27" s="724"/>
      <c r="GJ27" s="724"/>
      <c r="GK27" s="724"/>
      <c r="GL27" s="724"/>
      <c r="GM27" s="724"/>
      <c r="GN27" s="724"/>
      <c r="GO27" s="724"/>
      <c r="GP27" s="724"/>
      <c r="GQ27" s="724"/>
      <c r="GR27" s="724"/>
      <c r="GS27" s="724"/>
      <c r="GT27" s="724"/>
      <c r="GU27" s="724"/>
      <c r="GV27" s="724"/>
      <c r="GW27" s="724"/>
      <c r="GX27" s="724"/>
      <c r="GY27" s="724"/>
      <c r="GZ27" s="724"/>
      <c r="HA27" s="724"/>
      <c r="HB27" s="724"/>
      <c r="HC27" s="724"/>
      <c r="HD27" s="724"/>
      <c r="HE27" s="724"/>
      <c r="HF27" s="724"/>
      <c r="HG27" s="724"/>
      <c r="HH27" s="724"/>
      <c r="HI27" s="724"/>
      <c r="HJ27" s="724"/>
      <c r="HK27" s="724"/>
      <c r="HL27" s="724"/>
      <c r="HM27" s="724"/>
      <c r="HN27" s="724"/>
      <c r="HO27" s="724"/>
      <c r="HP27" s="724"/>
      <c r="HQ27" s="724"/>
      <c r="HR27" s="724"/>
      <c r="HS27" s="724"/>
      <c r="HT27" s="724"/>
      <c r="HU27" s="724"/>
      <c r="HV27" s="724"/>
      <c r="HW27" s="724"/>
      <c r="HX27" s="724"/>
      <c r="HY27" s="724"/>
      <c r="HZ27" s="724"/>
      <c r="IA27" s="724"/>
      <c r="IB27" s="724"/>
      <c r="IC27" s="724"/>
      <c r="ID27" s="724"/>
      <c r="IE27" s="724"/>
      <c r="IF27" s="724"/>
      <c r="IG27" s="724"/>
      <c r="IH27" s="724"/>
    </row>
    <row r="28" customFormat="1" ht="25.5" customHeight="1" spans="1:27">
      <c r="A28" s="422" t="s">
        <v>300</v>
      </c>
      <c r="B28" s="731"/>
      <c r="C28" s="729" t="s">
        <v>360</v>
      </c>
      <c r="D28" s="703">
        <v>236747</v>
      </c>
      <c r="E28" s="703">
        <v>16800</v>
      </c>
      <c r="F28" s="703">
        <v>4200</v>
      </c>
      <c r="G28" s="703">
        <v>2800</v>
      </c>
      <c r="H28" s="703">
        <v>4200</v>
      </c>
      <c r="I28" s="703">
        <v>7000</v>
      </c>
      <c r="J28" s="703">
        <v>0</v>
      </c>
      <c r="K28" s="703">
        <v>28000</v>
      </c>
      <c r="L28" s="703">
        <v>7000</v>
      </c>
      <c r="M28" s="703">
        <v>0</v>
      </c>
      <c r="N28" s="703">
        <v>14000</v>
      </c>
      <c r="O28" s="703">
        <v>0</v>
      </c>
      <c r="P28" s="703">
        <v>0</v>
      </c>
      <c r="Q28" s="703">
        <v>28000</v>
      </c>
      <c r="R28" s="703">
        <v>5747</v>
      </c>
      <c r="S28" s="703">
        <v>0</v>
      </c>
      <c r="T28" s="703">
        <v>0</v>
      </c>
      <c r="U28" s="703">
        <v>96600</v>
      </c>
      <c r="V28" s="703">
        <v>0</v>
      </c>
      <c r="W28" s="703">
        <v>22400</v>
      </c>
      <c r="X28" s="713"/>
      <c r="Y28" s="713"/>
      <c r="Z28" s="713"/>
      <c r="AA28" s="713"/>
    </row>
    <row r="29" s="681" customFormat="1" ht="26" customHeight="1" spans="1:242">
      <c r="A29" s="445"/>
      <c r="B29" s="416" t="s">
        <v>119</v>
      </c>
      <c r="C29" s="417" t="s">
        <v>362</v>
      </c>
      <c r="D29" s="728">
        <v>49686</v>
      </c>
      <c r="E29" s="728">
        <v>6000</v>
      </c>
      <c r="F29" s="728">
        <v>1500</v>
      </c>
      <c r="G29" s="728">
        <v>1000</v>
      </c>
      <c r="H29" s="728">
        <v>1500</v>
      </c>
      <c r="I29" s="728">
        <v>2500</v>
      </c>
      <c r="J29" s="728">
        <v>0</v>
      </c>
      <c r="K29" s="728">
        <v>10000</v>
      </c>
      <c r="L29" s="728">
        <v>2500</v>
      </c>
      <c r="M29" s="728">
        <v>0</v>
      </c>
      <c r="N29" s="728">
        <v>5000</v>
      </c>
      <c r="O29" s="728">
        <v>0</v>
      </c>
      <c r="P29" s="728">
        <v>0</v>
      </c>
      <c r="Q29" s="728">
        <v>10000</v>
      </c>
      <c r="R29" s="728">
        <v>1686</v>
      </c>
      <c r="S29" s="728">
        <v>0</v>
      </c>
      <c r="T29" s="728">
        <v>0</v>
      </c>
      <c r="U29" s="728">
        <v>0</v>
      </c>
      <c r="V29" s="704">
        <v>0</v>
      </c>
      <c r="W29" s="704">
        <v>8000</v>
      </c>
      <c r="X29" s="736"/>
      <c r="Y29" s="736"/>
      <c r="Z29" s="736"/>
      <c r="AA29" s="736"/>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4"/>
      <c r="AZ29" s="724"/>
      <c r="BA29" s="724"/>
      <c r="BB29" s="724"/>
      <c r="BC29" s="724"/>
      <c r="BD29" s="724"/>
      <c r="BE29" s="724"/>
      <c r="BF29" s="724"/>
      <c r="BG29" s="724"/>
      <c r="BH29" s="724"/>
      <c r="BI29" s="724"/>
      <c r="BJ29" s="724"/>
      <c r="BK29" s="724"/>
      <c r="BL29" s="724"/>
      <c r="BM29" s="724"/>
      <c r="BN29" s="724"/>
      <c r="BO29" s="724"/>
      <c r="BP29" s="724"/>
      <c r="BQ29" s="724"/>
      <c r="BR29" s="724"/>
      <c r="BS29" s="724"/>
      <c r="BT29" s="724"/>
      <c r="BU29" s="724"/>
      <c r="BV29" s="724"/>
      <c r="BW29" s="724"/>
      <c r="BX29" s="724"/>
      <c r="BY29" s="724"/>
      <c r="BZ29" s="724"/>
      <c r="CA29" s="724"/>
      <c r="CB29" s="724"/>
      <c r="CC29" s="724"/>
      <c r="CD29" s="724"/>
      <c r="CE29" s="724"/>
      <c r="CF29" s="724"/>
      <c r="CG29" s="724"/>
      <c r="CH29" s="724"/>
      <c r="CI29" s="724"/>
      <c r="CJ29" s="724"/>
      <c r="CK29" s="724"/>
      <c r="CL29" s="724"/>
      <c r="CM29" s="724"/>
      <c r="CN29" s="724"/>
      <c r="CO29" s="724"/>
      <c r="CP29" s="724"/>
      <c r="CQ29" s="724"/>
      <c r="CR29" s="724"/>
      <c r="CS29" s="724"/>
      <c r="CT29" s="724"/>
      <c r="CU29" s="724"/>
      <c r="CV29" s="724"/>
      <c r="CW29" s="724"/>
      <c r="CX29" s="724"/>
      <c r="CY29" s="724"/>
      <c r="CZ29" s="724"/>
      <c r="DA29" s="724"/>
      <c r="DB29" s="724"/>
      <c r="DC29" s="724"/>
      <c r="DD29" s="724"/>
      <c r="DE29" s="724"/>
      <c r="DF29" s="724"/>
      <c r="DG29" s="724"/>
      <c r="DH29" s="724"/>
      <c r="DI29" s="724"/>
      <c r="DJ29" s="724"/>
      <c r="DK29" s="724"/>
      <c r="DL29" s="724"/>
      <c r="DM29" s="724"/>
      <c r="DN29" s="724"/>
      <c r="DO29" s="724"/>
      <c r="DP29" s="724"/>
      <c r="DQ29" s="724"/>
      <c r="DR29" s="724"/>
      <c r="DS29" s="724"/>
      <c r="DT29" s="724"/>
      <c r="DU29" s="724"/>
      <c r="DV29" s="724"/>
      <c r="DW29" s="724"/>
      <c r="DX29" s="724"/>
      <c r="DY29" s="724"/>
      <c r="DZ29" s="724"/>
      <c r="EA29" s="724"/>
      <c r="EB29" s="724"/>
      <c r="EC29" s="724"/>
      <c r="ED29" s="724"/>
      <c r="EE29" s="724"/>
      <c r="EF29" s="724"/>
      <c r="EG29" s="724"/>
      <c r="EH29" s="724"/>
      <c r="EI29" s="724"/>
      <c r="EJ29" s="724"/>
      <c r="EK29" s="724"/>
      <c r="EL29" s="724"/>
      <c r="EM29" s="724"/>
      <c r="EN29" s="724"/>
      <c r="EO29" s="724"/>
      <c r="EP29" s="724"/>
      <c r="EQ29" s="724"/>
      <c r="ER29" s="724"/>
      <c r="ES29" s="724"/>
      <c r="ET29" s="724"/>
      <c r="EU29" s="724"/>
      <c r="EV29" s="724"/>
      <c r="EW29" s="724"/>
      <c r="EX29" s="724"/>
      <c r="EY29" s="724"/>
      <c r="EZ29" s="724"/>
      <c r="FA29" s="724"/>
      <c r="FB29" s="724"/>
      <c r="FC29" s="724"/>
      <c r="FD29" s="724"/>
      <c r="FE29" s="724"/>
      <c r="FF29" s="724"/>
      <c r="FG29" s="724"/>
      <c r="FH29" s="724"/>
      <c r="FI29" s="724"/>
      <c r="FJ29" s="724"/>
      <c r="FK29" s="724"/>
      <c r="FL29" s="724"/>
      <c r="FM29" s="724"/>
      <c r="FN29" s="724"/>
      <c r="FO29" s="724"/>
      <c r="FP29" s="724"/>
      <c r="FQ29" s="724"/>
      <c r="FR29" s="724"/>
      <c r="FS29" s="724"/>
      <c r="FT29" s="724"/>
      <c r="FU29" s="724"/>
      <c r="FV29" s="724"/>
      <c r="FW29" s="724"/>
      <c r="FX29" s="724"/>
      <c r="FY29" s="724"/>
      <c r="FZ29" s="724"/>
      <c r="GA29" s="724"/>
      <c r="GB29" s="724"/>
      <c r="GC29" s="724"/>
      <c r="GD29" s="724"/>
      <c r="GE29" s="724"/>
      <c r="GF29" s="724"/>
      <c r="GG29" s="724"/>
      <c r="GH29" s="724"/>
      <c r="GI29" s="724"/>
      <c r="GJ29" s="724"/>
      <c r="GK29" s="724"/>
      <c r="GL29" s="724"/>
      <c r="GM29" s="724"/>
      <c r="GN29" s="724"/>
      <c r="GO29" s="724"/>
      <c r="GP29" s="724"/>
      <c r="GQ29" s="724"/>
      <c r="GR29" s="724"/>
      <c r="GS29" s="724"/>
      <c r="GT29" s="724"/>
      <c r="GU29" s="724"/>
      <c r="GV29" s="724"/>
      <c r="GW29" s="724"/>
      <c r="GX29" s="724"/>
      <c r="GY29" s="724"/>
      <c r="GZ29" s="724"/>
      <c r="HA29" s="724"/>
      <c r="HB29" s="724"/>
      <c r="HC29" s="724"/>
      <c r="HD29" s="724"/>
      <c r="HE29" s="724"/>
      <c r="HF29" s="724"/>
      <c r="HG29" s="724"/>
      <c r="HH29" s="724"/>
      <c r="HI29" s="724"/>
      <c r="HJ29" s="724"/>
      <c r="HK29" s="724"/>
      <c r="HL29" s="724"/>
      <c r="HM29" s="724"/>
      <c r="HN29" s="724"/>
      <c r="HO29" s="724"/>
      <c r="HP29" s="724"/>
      <c r="HQ29" s="724"/>
      <c r="HR29" s="724"/>
      <c r="HS29" s="724"/>
      <c r="HT29" s="724"/>
      <c r="HU29" s="724"/>
      <c r="HV29" s="724"/>
      <c r="HW29" s="724"/>
      <c r="HX29" s="724"/>
      <c r="HY29" s="724"/>
      <c r="HZ29" s="724"/>
      <c r="IA29" s="724"/>
      <c r="IB29" s="724"/>
      <c r="IC29" s="724"/>
      <c r="ID29" s="724"/>
      <c r="IE29" s="724"/>
      <c r="IF29" s="724"/>
      <c r="IG29" s="724"/>
      <c r="IH29" s="724"/>
    </row>
    <row r="30" s="681" customFormat="1" ht="26" customHeight="1" spans="1:242">
      <c r="A30" s="422" t="s">
        <v>298</v>
      </c>
      <c r="B30" s="730"/>
      <c r="C30" s="698" t="s">
        <v>145</v>
      </c>
      <c r="D30" s="703">
        <v>49686</v>
      </c>
      <c r="E30" s="703">
        <v>6000</v>
      </c>
      <c r="F30" s="703">
        <v>1500</v>
      </c>
      <c r="G30" s="703">
        <v>1000</v>
      </c>
      <c r="H30" s="703">
        <v>1500</v>
      </c>
      <c r="I30" s="703">
        <v>2500</v>
      </c>
      <c r="J30" s="703">
        <v>0</v>
      </c>
      <c r="K30" s="703">
        <v>10000</v>
      </c>
      <c r="L30" s="703">
        <v>2500</v>
      </c>
      <c r="M30" s="703">
        <v>0</v>
      </c>
      <c r="N30" s="703">
        <v>5000</v>
      </c>
      <c r="O30" s="703">
        <v>0</v>
      </c>
      <c r="P30" s="703">
        <v>0</v>
      </c>
      <c r="Q30" s="703">
        <v>10000</v>
      </c>
      <c r="R30" s="703">
        <v>1686</v>
      </c>
      <c r="S30" s="703">
        <v>0</v>
      </c>
      <c r="T30" s="703">
        <v>0</v>
      </c>
      <c r="U30" s="703">
        <v>0</v>
      </c>
      <c r="V30" s="703">
        <v>0</v>
      </c>
      <c r="W30" s="703">
        <v>8000</v>
      </c>
      <c r="X30" s="736"/>
      <c r="Y30" s="736"/>
      <c r="Z30" s="736"/>
      <c r="AA30" s="736"/>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724"/>
      <c r="BE30" s="724"/>
      <c r="BF30" s="724"/>
      <c r="BG30" s="724"/>
      <c r="BH30" s="724"/>
      <c r="BI30" s="724"/>
      <c r="BJ30" s="724"/>
      <c r="BK30" s="724"/>
      <c r="BL30" s="724"/>
      <c r="BM30" s="724"/>
      <c r="BN30" s="724"/>
      <c r="BO30" s="724"/>
      <c r="BP30" s="724"/>
      <c r="BQ30" s="724"/>
      <c r="BR30" s="724"/>
      <c r="BS30" s="724"/>
      <c r="BT30" s="724"/>
      <c r="BU30" s="724"/>
      <c r="BV30" s="724"/>
      <c r="BW30" s="724"/>
      <c r="BX30" s="724"/>
      <c r="BY30" s="724"/>
      <c r="BZ30" s="724"/>
      <c r="CA30" s="724"/>
      <c r="CB30" s="724"/>
      <c r="CC30" s="724"/>
      <c r="CD30" s="724"/>
      <c r="CE30" s="724"/>
      <c r="CF30" s="724"/>
      <c r="CG30" s="724"/>
      <c r="CH30" s="724"/>
      <c r="CI30" s="724"/>
      <c r="CJ30" s="724"/>
      <c r="CK30" s="724"/>
      <c r="CL30" s="724"/>
      <c r="CM30" s="724"/>
      <c r="CN30" s="724"/>
      <c r="CO30" s="724"/>
      <c r="CP30" s="724"/>
      <c r="CQ30" s="724"/>
      <c r="CR30" s="724"/>
      <c r="CS30" s="724"/>
      <c r="CT30" s="724"/>
      <c r="CU30" s="724"/>
      <c r="CV30" s="724"/>
      <c r="CW30" s="724"/>
      <c r="CX30" s="724"/>
      <c r="CY30" s="724"/>
      <c r="CZ30" s="724"/>
      <c r="DA30" s="724"/>
      <c r="DB30" s="724"/>
      <c r="DC30" s="724"/>
      <c r="DD30" s="724"/>
      <c r="DE30" s="724"/>
      <c r="DF30" s="724"/>
      <c r="DG30" s="724"/>
      <c r="DH30" s="724"/>
      <c r="DI30" s="724"/>
      <c r="DJ30" s="724"/>
      <c r="DK30" s="724"/>
      <c r="DL30" s="724"/>
      <c r="DM30" s="724"/>
      <c r="DN30" s="724"/>
      <c r="DO30" s="724"/>
      <c r="DP30" s="724"/>
      <c r="DQ30" s="724"/>
      <c r="DR30" s="724"/>
      <c r="DS30" s="724"/>
      <c r="DT30" s="724"/>
      <c r="DU30" s="724"/>
      <c r="DV30" s="724"/>
      <c r="DW30" s="724"/>
      <c r="DX30" s="724"/>
      <c r="DY30" s="724"/>
      <c r="DZ30" s="724"/>
      <c r="EA30" s="724"/>
      <c r="EB30" s="724"/>
      <c r="EC30" s="724"/>
      <c r="ED30" s="724"/>
      <c r="EE30" s="724"/>
      <c r="EF30" s="724"/>
      <c r="EG30" s="724"/>
      <c r="EH30" s="724"/>
      <c r="EI30" s="724"/>
      <c r="EJ30" s="724"/>
      <c r="EK30" s="724"/>
      <c r="EL30" s="724"/>
      <c r="EM30" s="724"/>
      <c r="EN30" s="724"/>
      <c r="EO30" s="724"/>
      <c r="EP30" s="724"/>
      <c r="EQ30" s="724"/>
      <c r="ER30" s="724"/>
      <c r="ES30" s="724"/>
      <c r="ET30" s="724"/>
      <c r="EU30" s="724"/>
      <c r="EV30" s="724"/>
      <c r="EW30" s="724"/>
      <c r="EX30" s="724"/>
      <c r="EY30" s="724"/>
      <c r="EZ30" s="724"/>
      <c r="FA30" s="724"/>
      <c r="FB30" s="724"/>
      <c r="FC30" s="724"/>
      <c r="FD30" s="724"/>
      <c r="FE30" s="724"/>
      <c r="FF30" s="724"/>
      <c r="FG30" s="724"/>
      <c r="FH30" s="724"/>
      <c r="FI30" s="724"/>
      <c r="FJ30" s="724"/>
      <c r="FK30" s="724"/>
      <c r="FL30" s="724"/>
      <c r="FM30" s="724"/>
      <c r="FN30" s="724"/>
      <c r="FO30" s="724"/>
      <c r="FP30" s="724"/>
      <c r="FQ30" s="724"/>
      <c r="FR30" s="724"/>
      <c r="FS30" s="724"/>
      <c r="FT30" s="724"/>
      <c r="FU30" s="724"/>
      <c r="FV30" s="724"/>
      <c r="FW30" s="724"/>
      <c r="FX30" s="724"/>
      <c r="FY30" s="724"/>
      <c r="FZ30" s="724"/>
      <c r="GA30" s="724"/>
      <c r="GB30" s="724"/>
      <c r="GC30" s="724"/>
      <c r="GD30" s="724"/>
      <c r="GE30" s="724"/>
      <c r="GF30" s="724"/>
      <c r="GG30" s="724"/>
      <c r="GH30" s="724"/>
      <c r="GI30" s="724"/>
      <c r="GJ30" s="724"/>
      <c r="GK30" s="724"/>
      <c r="GL30" s="724"/>
      <c r="GM30" s="724"/>
      <c r="GN30" s="724"/>
      <c r="GO30" s="724"/>
      <c r="GP30" s="724"/>
      <c r="GQ30" s="724"/>
      <c r="GR30" s="724"/>
      <c r="GS30" s="724"/>
      <c r="GT30" s="724"/>
      <c r="GU30" s="724"/>
      <c r="GV30" s="724"/>
      <c r="GW30" s="724"/>
      <c r="GX30" s="724"/>
      <c r="GY30" s="724"/>
      <c r="GZ30" s="724"/>
      <c r="HA30" s="724"/>
      <c r="HB30" s="724"/>
      <c r="HC30" s="724"/>
      <c r="HD30" s="724"/>
      <c r="HE30" s="724"/>
      <c r="HF30" s="724"/>
      <c r="HG30" s="724"/>
      <c r="HH30" s="724"/>
      <c r="HI30" s="724"/>
      <c r="HJ30" s="724"/>
      <c r="HK30" s="724"/>
      <c r="HL30" s="724"/>
      <c r="HM30" s="724"/>
      <c r="HN30" s="724"/>
      <c r="HO30" s="724"/>
      <c r="HP30" s="724"/>
      <c r="HQ30" s="724"/>
      <c r="HR30" s="724"/>
      <c r="HS30" s="724"/>
      <c r="HT30" s="724"/>
      <c r="HU30" s="724"/>
      <c r="HV30" s="724"/>
      <c r="HW30" s="724"/>
      <c r="HX30" s="724"/>
      <c r="HY30" s="724"/>
      <c r="HZ30" s="724"/>
      <c r="IA30" s="724"/>
      <c r="IB30" s="724"/>
      <c r="IC30" s="724"/>
      <c r="ID30" s="724"/>
      <c r="IE30" s="724"/>
      <c r="IF30" s="724"/>
      <c r="IG30" s="724"/>
      <c r="IH30" s="724"/>
    </row>
    <row r="31" s="681" customFormat="1" ht="26" customHeight="1" spans="1:242">
      <c r="A31" s="422" t="s">
        <v>299</v>
      </c>
      <c r="B31" s="730"/>
      <c r="C31" s="698" t="s">
        <v>147</v>
      </c>
      <c r="D31" s="703">
        <v>49686</v>
      </c>
      <c r="E31" s="703">
        <v>6000</v>
      </c>
      <c r="F31" s="703">
        <v>1500</v>
      </c>
      <c r="G31" s="703">
        <v>1000</v>
      </c>
      <c r="H31" s="703">
        <v>1500</v>
      </c>
      <c r="I31" s="703">
        <v>2500</v>
      </c>
      <c r="J31" s="703">
        <v>0</v>
      </c>
      <c r="K31" s="703">
        <v>10000</v>
      </c>
      <c r="L31" s="703">
        <v>2500</v>
      </c>
      <c r="M31" s="703">
        <v>0</v>
      </c>
      <c r="N31" s="703">
        <v>5000</v>
      </c>
      <c r="O31" s="703">
        <v>0</v>
      </c>
      <c r="P31" s="703">
        <v>0</v>
      </c>
      <c r="Q31" s="703">
        <v>10000</v>
      </c>
      <c r="R31" s="703">
        <v>1686</v>
      </c>
      <c r="S31" s="703">
        <v>0</v>
      </c>
      <c r="T31" s="703">
        <v>0</v>
      </c>
      <c r="U31" s="703">
        <v>0</v>
      </c>
      <c r="V31" s="703">
        <v>0</v>
      </c>
      <c r="W31" s="703">
        <v>8000</v>
      </c>
      <c r="X31" s="736"/>
      <c r="Y31" s="736"/>
      <c r="Z31" s="736"/>
      <c r="AA31" s="736"/>
      <c r="AB31" s="724"/>
      <c r="AC31" s="724"/>
      <c r="AD31" s="724"/>
      <c r="AE31" s="724"/>
      <c r="AF31" s="724"/>
      <c r="AG31" s="724"/>
      <c r="AH31" s="724"/>
      <c r="AI31" s="724"/>
      <c r="AJ31" s="724"/>
      <c r="AK31" s="724"/>
      <c r="AL31" s="724"/>
      <c r="AM31" s="724"/>
      <c r="AN31" s="724"/>
      <c r="AO31" s="724"/>
      <c r="AP31" s="724"/>
      <c r="AQ31" s="724"/>
      <c r="AR31" s="724"/>
      <c r="AS31" s="724"/>
      <c r="AT31" s="724"/>
      <c r="AU31" s="724"/>
      <c r="AV31" s="724"/>
      <c r="AW31" s="724"/>
      <c r="AX31" s="724"/>
      <c r="AY31" s="724"/>
      <c r="AZ31" s="724"/>
      <c r="BA31" s="724"/>
      <c r="BB31" s="724"/>
      <c r="BC31" s="724"/>
      <c r="BD31" s="724"/>
      <c r="BE31" s="724"/>
      <c r="BF31" s="724"/>
      <c r="BG31" s="724"/>
      <c r="BH31" s="724"/>
      <c r="BI31" s="724"/>
      <c r="BJ31" s="724"/>
      <c r="BK31" s="724"/>
      <c r="BL31" s="724"/>
      <c r="BM31" s="724"/>
      <c r="BN31" s="724"/>
      <c r="BO31" s="724"/>
      <c r="BP31" s="724"/>
      <c r="BQ31" s="724"/>
      <c r="BR31" s="724"/>
      <c r="BS31" s="724"/>
      <c r="BT31" s="724"/>
      <c r="BU31" s="724"/>
      <c r="BV31" s="724"/>
      <c r="BW31" s="724"/>
      <c r="BX31" s="724"/>
      <c r="BY31" s="724"/>
      <c r="BZ31" s="724"/>
      <c r="CA31" s="724"/>
      <c r="CB31" s="724"/>
      <c r="CC31" s="724"/>
      <c r="CD31" s="724"/>
      <c r="CE31" s="724"/>
      <c r="CF31" s="724"/>
      <c r="CG31" s="724"/>
      <c r="CH31" s="724"/>
      <c r="CI31" s="724"/>
      <c r="CJ31" s="724"/>
      <c r="CK31" s="724"/>
      <c r="CL31" s="724"/>
      <c r="CM31" s="724"/>
      <c r="CN31" s="724"/>
      <c r="CO31" s="724"/>
      <c r="CP31" s="724"/>
      <c r="CQ31" s="724"/>
      <c r="CR31" s="724"/>
      <c r="CS31" s="724"/>
      <c r="CT31" s="724"/>
      <c r="CU31" s="724"/>
      <c r="CV31" s="724"/>
      <c r="CW31" s="724"/>
      <c r="CX31" s="724"/>
      <c r="CY31" s="724"/>
      <c r="CZ31" s="724"/>
      <c r="DA31" s="724"/>
      <c r="DB31" s="724"/>
      <c r="DC31" s="724"/>
      <c r="DD31" s="724"/>
      <c r="DE31" s="724"/>
      <c r="DF31" s="724"/>
      <c r="DG31" s="724"/>
      <c r="DH31" s="724"/>
      <c r="DI31" s="724"/>
      <c r="DJ31" s="724"/>
      <c r="DK31" s="724"/>
      <c r="DL31" s="724"/>
      <c r="DM31" s="724"/>
      <c r="DN31" s="724"/>
      <c r="DO31" s="724"/>
      <c r="DP31" s="724"/>
      <c r="DQ31" s="724"/>
      <c r="DR31" s="724"/>
      <c r="DS31" s="724"/>
      <c r="DT31" s="724"/>
      <c r="DU31" s="724"/>
      <c r="DV31" s="724"/>
      <c r="DW31" s="724"/>
      <c r="DX31" s="724"/>
      <c r="DY31" s="724"/>
      <c r="DZ31" s="724"/>
      <c r="EA31" s="724"/>
      <c r="EB31" s="724"/>
      <c r="EC31" s="724"/>
      <c r="ED31" s="724"/>
      <c r="EE31" s="724"/>
      <c r="EF31" s="724"/>
      <c r="EG31" s="724"/>
      <c r="EH31" s="724"/>
      <c r="EI31" s="724"/>
      <c r="EJ31" s="724"/>
      <c r="EK31" s="724"/>
      <c r="EL31" s="724"/>
      <c r="EM31" s="724"/>
      <c r="EN31" s="724"/>
      <c r="EO31" s="724"/>
      <c r="EP31" s="724"/>
      <c r="EQ31" s="724"/>
      <c r="ER31" s="724"/>
      <c r="ES31" s="724"/>
      <c r="ET31" s="724"/>
      <c r="EU31" s="724"/>
      <c r="EV31" s="724"/>
      <c r="EW31" s="724"/>
      <c r="EX31" s="724"/>
      <c r="EY31" s="724"/>
      <c r="EZ31" s="724"/>
      <c r="FA31" s="724"/>
      <c r="FB31" s="724"/>
      <c r="FC31" s="724"/>
      <c r="FD31" s="724"/>
      <c r="FE31" s="724"/>
      <c r="FF31" s="724"/>
      <c r="FG31" s="724"/>
      <c r="FH31" s="724"/>
      <c r="FI31" s="724"/>
      <c r="FJ31" s="724"/>
      <c r="FK31" s="724"/>
      <c r="FL31" s="724"/>
      <c r="FM31" s="724"/>
      <c r="FN31" s="724"/>
      <c r="FO31" s="724"/>
      <c r="FP31" s="724"/>
      <c r="FQ31" s="724"/>
      <c r="FR31" s="724"/>
      <c r="FS31" s="724"/>
      <c r="FT31" s="724"/>
      <c r="FU31" s="724"/>
      <c r="FV31" s="724"/>
      <c r="FW31" s="724"/>
      <c r="FX31" s="724"/>
      <c r="FY31" s="724"/>
      <c r="FZ31" s="724"/>
      <c r="GA31" s="724"/>
      <c r="GB31" s="724"/>
      <c r="GC31" s="724"/>
      <c r="GD31" s="724"/>
      <c r="GE31" s="724"/>
      <c r="GF31" s="724"/>
      <c r="GG31" s="724"/>
      <c r="GH31" s="724"/>
      <c r="GI31" s="724"/>
      <c r="GJ31" s="724"/>
      <c r="GK31" s="724"/>
      <c r="GL31" s="724"/>
      <c r="GM31" s="724"/>
      <c r="GN31" s="724"/>
      <c r="GO31" s="724"/>
      <c r="GP31" s="724"/>
      <c r="GQ31" s="724"/>
      <c r="GR31" s="724"/>
      <c r="GS31" s="724"/>
      <c r="GT31" s="724"/>
      <c r="GU31" s="724"/>
      <c r="GV31" s="724"/>
      <c r="GW31" s="724"/>
      <c r="GX31" s="724"/>
      <c r="GY31" s="724"/>
      <c r="GZ31" s="724"/>
      <c r="HA31" s="724"/>
      <c r="HB31" s="724"/>
      <c r="HC31" s="724"/>
      <c r="HD31" s="724"/>
      <c r="HE31" s="724"/>
      <c r="HF31" s="724"/>
      <c r="HG31" s="724"/>
      <c r="HH31" s="724"/>
      <c r="HI31" s="724"/>
      <c r="HJ31" s="724"/>
      <c r="HK31" s="724"/>
      <c r="HL31" s="724"/>
      <c r="HM31" s="724"/>
      <c r="HN31" s="724"/>
      <c r="HO31" s="724"/>
      <c r="HP31" s="724"/>
      <c r="HQ31" s="724"/>
      <c r="HR31" s="724"/>
      <c r="HS31" s="724"/>
      <c r="HT31" s="724"/>
      <c r="HU31" s="724"/>
      <c r="HV31" s="724"/>
      <c r="HW31" s="724"/>
      <c r="HX31" s="724"/>
      <c r="HY31" s="724"/>
      <c r="HZ31" s="724"/>
      <c r="IA31" s="724"/>
      <c r="IB31" s="724"/>
      <c r="IC31" s="724"/>
      <c r="ID31" s="724"/>
      <c r="IE31" s="724"/>
      <c r="IF31" s="724"/>
      <c r="IG31" s="724"/>
      <c r="IH31" s="724"/>
    </row>
    <row r="32" customFormat="1" ht="25.5" customHeight="1" spans="1:27">
      <c r="A32" s="422" t="s">
        <v>300</v>
      </c>
      <c r="B32" s="731"/>
      <c r="C32" s="729" t="s">
        <v>360</v>
      </c>
      <c r="D32" s="703">
        <v>49686</v>
      </c>
      <c r="E32" s="703">
        <v>6000</v>
      </c>
      <c r="F32" s="703">
        <v>1500</v>
      </c>
      <c r="G32" s="703">
        <v>1000</v>
      </c>
      <c r="H32" s="703">
        <v>1500</v>
      </c>
      <c r="I32" s="703">
        <v>2500</v>
      </c>
      <c r="J32" s="703">
        <v>0</v>
      </c>
      <c r="K32" s="703">
        <v>10000</v>
      </c>
      <c r="L32" s="703">
        <v>2500</v>
      </c>
      <c r="M32" s="703">
        <v>0</v>
      </c>
      <c r="N32" s="703">
        <v>5000</v>
      </c>
      <c r="O32" s="703">
        <v>0</v>
      </c>
      <c r="P32" s="703">
        <v>0</v>
      </c>
      <c r="Q32" s="703">
        <v>10000</v>
      </c>
      <c r="R32" s="703">
        <v>1686</v>
      </c>
      <c r="S32" s="703">
        <v>0</v>
      </c>
      <c r="T32" s="703">
        <v>0</v>
      </c>
      <c r="U32" s="703">
        <v>0</v>
      </c>
      <c r="V32" s="703">
        <v>0</v>
      </c>
      <c r="W32" s="703">
        <v>8000</v>
      </c>
      <c r="X32" s="713"/>
      <c r="Y32" s="713"/>
      <c r="Z32" s="713"/>
      <c r="AA32" s="713"/>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L21"/>
  <sheetViews>
    <sheetView showGridLines="0" showZeros="0" workbookViewId="0">
      <selection activeCell="G11" sqref="G11"/>
    </sheetView>
  </sheetViews>
  <sheetFormatPr defaultColWidth="9.125" defaultRowHeight="10.8"/>
  <cols>
    <col min="1" max="1" width="25.0520833333333" style="1" customWidth="1"/>
    <col min="2" max="2" width="20" style="580" customWidth="1"/>
    <col min="3" max="3" width="56.8020833333333" style="1" customWidth="1"/>
    <col min="4" max="4" width="14.625" style="1" customWidth="1"/>
    <col min="5" max="6" width="11.625" style="1" customWidth="1"/>
    <col min="7" max="7" width="12.46875" style="1" customWidth="1"/>
    <col min="8" max="10" width="11.625" style="1" customWidth="1"/>
    <col min="11" max="11" width="12.6041666666667" style="1" customWidth="1"/>
    <col min="12" max="15" width="11.625" style="1" customWidth="1"/>
    <col min="16" max="225" width="6.625" style="1" customWidth="1"/>
    <col min="226" max="16384" width="9.125" style="1"/>
  </cols>
  <sheetData>
    <row r="1" ht="23.1" customHeight="1" spans="1:225">
      <c r="A1" s="603"/>
      <c r="B1" s="606"/>
      <c r="C1" s="603"/>
      <c r="D1" s="603"/>
      <c r="E1" s="603"/>
      <c r="F1" s="603"/>
      <c r="G1" s="603"/>
      <c r="H1" s="603"/>
      <c r="I1" s="603"/>
      <c r="J1" s="603"/>
      <c r="K1" s="640"/>
      <c r="L1" s="603"/>
      <c r="M1" s="603"/>
      <c r="N1" s="603"/>
      <c r="O1" s="714" t="s">
        <v>363</v>
      </c>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617"/>
      <c r="DK1" s="617"/>
      <c r="DL1" s="617"/>
      <c r="DM1" s="617"/>
      <c r="DN1" s="617"/>
      <c r="DO1" s="617"/>
      <c r="DP1" s="617"/>
      <c r="DQ1" s="617"/>
      <c r="DR1" s="617"/>
      <c r="DS1" s="617"/>
      <c r="DT1" s="617"/>
      <c r="DU1" s="617"/>
      <c r="DV1" s="617"/>
      <c r="DW1" s="617"/>
      <c r="DX1" s="617"/>
      <c r="DY1" s="617"/>
      <c r="DZ1" s="617"/>
      <c r="EA1" s="617"/>
      <c r="EB1" s="617"/>
      <c r="EC1" s="617"/>
      <c r="ED1" s="617"/>
      <c r="EE1" s="617"/>
      <c r="EF1" s="617"/>
      <c r="EG1" s="617"/>
      <c r="EH1" s="617"/>
      <c r="EI1" s="617"/>
      <c r="EJ1" s="617"/>
      <c r="EK1" s="617"/>
      <c r="EL1" s="617"/>
      <c r="EM1" s="617"/>
      <c r="EN1" s="617"/>
      <c r="EO1" s="617"/>
      <c r="EP1" s="617"/>
      <c r="EQ1" s="617"/>
      <c r="ER1" s="617"/>
      <c r="ES1" s="617"/>
      <c r="ET1" s="617"/>
      <c r="EU1" s="617"/>
      <c r="EV1" s="617"/>
      <c r="EW1" s="617"/>
      <c r="EX1" s="617"/>
      <c r="EY1" s="617"/>
      <c r="EZ1" s="617"/>
      <c r="FA1" s="617"/>
      <c r="FB1" s="617"/>
      <c r="FC1" s="617"/>
      <c r="FD1" s="617"/>
      <c r="FE1" s="617"/>
      <c r="FF1" s="617"/>
      <c r="FG1" s="617"/>
      <c r="FH1" s="617"/>
      <c r="FI1" s="617"/>
      <c r="FJ1" s="617"/>
      <c r="FK1" s="617"/>
      <c r="FL1" s="617"/>
      <c r="FM1" s="617"/>
      <c r="FN1" s="617"/>
      <c r="FO1" s="617"/>
      <c r="FP1" s="617"/>
      <c r="FQ1" s="617"/>
      <c r="FR1" s="617"/>
      <c r="FS1" s="617"/>
      <c r="FT1" s="617"/>
      <c r="FU1" s="617"/>
      <c r="FV1" s="617"/>
      <c r="FW1" s="617"/>
      <c r="FX1" s="617"/>
      <c r="FY1" s="617"/>
      <c r="FZ1" s="617"/>
      <c r="GA1" s="617"/>
      <c r="GB1" s="617"/>
      <c r="GC1" s="617"/>
      <c r="GD1" s="617"/>
      <c r="GE1" s="617"/>
      <c r="GF1" s="617"/>
      <c r="GG1" s="617"/>
      <c r="GH1" s="617"/>
      <c r="GI1" s="617"/>
      <c r="GJ1" s="617"/>
      <c r="GK1" s="617"/>
      <c r="GL1" s="617"/>
      <c r="GM1" s="617"/>
      <c r="GN1" s="617"/>
      <c r="GO1" s="617"/>
      <c r="GP1" s="617"/>
      <c r="GQ1" s="617"/>
      <c r="GR1" s="617"/>
      <c r="GS1" s="617"/>
      <c r="GT1" s="617"/>
      <c r="GU1" s="617"/>
      <c r="GV1" s="617"/>
      <c r="GW1" s="617"/>
      <c r="GX1" s="617"/>
      <c r="GY1" s="617"/>
      <c r="GZ1" s="617"/>
      <c r="HA1" s="617"/>
      <c r="HB1" s="617"/>
      <c r="HC1" s="617"/>
      <c r="HD1" s="617"/>
      <c r="HE1" s="617"/>
      <c r="HF1" s="617"/>
      <c r="HG1" s="617"/>
      <c r="HH1" s="617"/>
      <c r="HI1" s="617"/>
      <c r="HJ1" s="617"/>
      <c r="HK1" s="617"/>
      <c r="HL1" s="617"/>
      <c r="HM1" s="617"/>
      <c r="HN1" s="617"/>
      <c r="HO1" s="617"/>
      <c r="HP1" s="617"/>
      <c r="HQ1" s="617"/>
    </row>
    <row r="2" ht="23.1" customHeight="1" spans="1:225">
      <c r="A2" s="633" t="s">
        <v>364</v>
      </c>
      <c r="B2" s="683"/>
      <c r="C2" s="633"/>
      <c r="D2" s="633"/>
      <c r="E2" s="633"/>
      <c r="F2" s="633"/>
      <c r="G2" s="633"/>
      <c r="H2" s="633"/>
      <c r="I2" s="633"/>
      <c r="J2" s="633"/>
      <c r="K2" s="633"/>
      <c r="L2" s="633"/>
      <c r="M2" s="633"/>
      <c r="N2" s="633"/>
      <c r="O2" s="633"/>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617"/>
      <c r="DF2" s="617"/>
      <c r="DG2" s="617"/>
      <c r="DH2" s="617"/>
      <c r="DI2" s="617"/>
      <c r="DJ2" s="617"/>
      <c r="DK2" s="617"/>
      <c r="DL2" s="617"/>
      <c r="DM2" s="617"/>
      <c r="DN2" s="617"/>
      <c r="DO2" s="617"/>
      <c r="DP2" s="617"/>
      <c r="DQ2" s="617"/>
      <c r="DR2" s="617"/>
      <c r="DS2" s="617"/>
      <c r="DT2" s="617"/>
      <c r="DU2" s="617"/>
      <c r="DV2" s="617"/>
      <c r="DW2" s="617"/>
      <c r="DX2" s="617"/>
      <c r="DY2" s="617"/>
      <c r="DZ2" s="617"/>
      <c r="EA2" s="617"/>
      <c r="EB2" s="617"/>
      <c r="EC2" s="617"/>
      <c r="ED2" s="617"/>
      <c r="EE2" s="617"/>
      <c r="EF2" s="617"/>
      <c r="EG2" s="617"/>
      <c r="EH2" s="617"/>
      <c r="EI2" s="617"/>
      <c r="EJ2" s="617"/>
      <c r="EK2" s="617"/>
      <c r="EL2" s="617"/>
      <c r="EM2" s="617"/>
      <c r="EN2" s="617"/>
      <c r="EO2" s="617"/>
      <c r="EP2" s="617"/>
      <c r="EQ2" s="617"/>
      <c r="ER2" s="617"/>
      <c r="ES2" s="617"/>
      <c r="ET2" s="617"/>
      <c r="EU2" s="617"/>
      <c r="EV2" s="617"/>
      <c r="EW2" s="617"/>
      <c r="EX2" s="617"/>
      <c r="EY2" s="617"/>
      <c r="EZ2" s="617"/>
      <c r="FA2" s="617"/>
      <c r="FB2" s="617"/>
      <c r="FC2" s="617"/>
      <c r="FD2" s="617"/>
      <c r="FE2" s="617"/>
      <c r="FF2" s="617"/>
      <c r="FG2" s="617"/>
      <c r="FH2" s="617"/>
      <c r="FI2" s="617"/>
      <c r="FJ2" s="617"/>
      <c r="FK2" s="617"/>
      <c r="FL2" s="617"/>
      <c r="FM2" s="617"/>
      <c r="FN2" s="617"/>
      <c r="FO2" s="617"/>
      <c r="FP2" s="617"/>
      <c r="FQ2" s="617"/>
      <c r="FR2" s="617"/>
      <c r="FS2" s="617"/>
      <c r="FT2" s="617"/>
      <c r="FU2" s="617"/>
      <c r="FV2" s="617"/>
      <c r="FW2" s="617"/>
      <c r="FX2" s="617"/>
      <c r="FY2" s="617"/>
      <c r="FZ2" s="617"/>
      <c r="GA2" s="617"/>
      <c r="GB2" s="617"/>
      <c r="GC2" s="617"/>
      <c r="GD2" s="617"/>
      <c r="GE2" s="617"/>
      <c r="GF2" s="617"/>
      <c r="GG2" s="617"/>
      <c r="GH2" s="617"/>
      <c r="GI2" s="617"/>
      <c r="GJ2" s="617"/>
      <c r="GK2" s="617"/>
      <c r="GL2" s="617"/>
      <c r="GM2" s="617"/>
      <c r="GN2" s="617"/>
      <c r="GO2" s="617"/>
      <c r="GP2" s="617"/>
      <c r="GQ2" s="617"/>
      <c r="GR2" s="617"/>
      <c r="GS2" s="617"/>
      <c r="GT2" s="617"/>
      <c r="GU2" s="617"/>
      <c r="GV2" s="617"/>
      <c r="GW2" s="617"/>
      <c r="GX2" s="617"/>
      <c r="GY2" s="617"/>
      <c r="GZ2" s="617"/>
      <c r="HA2" s="617"/>
      <c r="HB2" s="617"/>
      <c r="HC2" s="617"/>
      <c r="HD2" s="617"/>
      <c r="HE2" s="617"/>
      <c r="HF2" s="617"/>
      <c r="HG2" s="617"/>
      <c r="HH2" s="617"/>
      <c r="HI2" s="617"/>
      <c r="HJ2" s="617"/>
      <c r="HK2" s="617"/>
      <c r="HL2" s="617"/>
      <c r="HM2" s="617"/>
      <c r="HN2" s="617"/>
      <c r="HO2" s="617"/>
      <c r="HP2" s="617"/>
      <c r="HQ2" s="617"/>
    </row>
    <row r="3" s="366" customFormat="1" ht="30.75" customHeight="1" spans="1:225">
      <c r="A3" s="606"/>
      <c r="B3" s="606"/>
      <c r="C3" s="606"/>
      <c r="D3" s="606"/>
      <c r="E3" s="602"/>
      <c r="F3" s="602"/>
      <c r="G3" s="606"/>
      <c r="H3" s="602"/>
      <c r="I3" s="606"/>
      <c r="J3" s="606"/>
      <c r="K3" s="646"/>
      <c r="L3" s="606"/>
      <c r="M3" s="606"/>
      <c r="N3" s="723" t="s">
        <v>87</v>
      </c>
      <c r="O3" s="723"/>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c r="FF3" s="617"/>
      <c r="FG3" s="617"/>
      <c r="FH3" s="617"/>
      <c r="FI3" s="617"/>
      <c r="FJ3" s="617"/>
      <c r="FK3" s="617"/>
      <c r="FL3" s="617"/>
      <c r="FM3" s="617"/>
      <c r="FN3" s="617"/>
      <c r="FO3" s="617"/>
      <c r="FP3" s="617"/>
      <c r="FQ3" s="617"/>
      <c r="FR3" s="617"/>
      <c r="FS3" s="617"/>
      <c r="FT3" s="617"/>
      <c r="FU3" s="617"/>
      <c r="FV3" s="617"/>
      <c r="FW3" s="617"/>
      <c r="FX3" s="617"/>
      <c r="FY3" s="617"/>
      <c r="FZ3" s="617"/>
      <c r="GA3" s="617"/>
      <c r="GB3" s="617"/>
      <c r="GC3" s="617"/>
      <c r="GD3" s="617"/>
      <c r="GE3" s="617"/>
      <c r="GF3" s="617"/>
      <c r="GG3" s="617"/>
      <c r="GH3" s="617"/>
      <c r="GI3" s="617"/>
      <c r="GJ3" s="617"/>
      <c r="GK3" s="617"/>
      <c r="GL3" s="617"/>
      <c r="GM3" s="617"/>
      <c r="GN3" s="617"/>
      <c r="GO3" s="617"/>
      <c r="GP3" s="617"/>
      <c r="GQ3" s="617"/>
      <c r="GR3" s="617"/>
      <c r="GS3" s="617"/>
      <c r="GT3" s="617"/>
      <c r="GU3" s="617"/>
      <c r="GV3" s="617"/>
      <c r="GW3" s="617"/>
      <c r="GX3" s="617"/>
      <c r="GY3" s="617"/>
      <c r="GZ3" s="617"/>
      <c r="HA3" s="617"/>
      <c r="HB3" s="617"/>
      <c r="HC3" s="617"/>
      <c r="HD3" s="617"/>
      <c r="HE3" s="617"/>
      <c r="HF3" s="617"/>
      <c r="HG3" s="617"/>
      <c r="HH3" s="617"/>
      <c r="HI3" s="617"/>
      <c r="HJ3" s="617"/>
      <c r="HK3" s="617"/>
      <c r="HL3" s="617"/>
      <c r="HM3" s="617"/>
      <c r="HN3" s="617"/>
      <c r="HO3" s="617"/>
      <c r="HP3" s="617"/>
      <c r="HQ3" s="617"/>
    </row>
    <row r="4" s="366" customFormat="1" ht="23.1" customHeight="1" spans="1:225">
      <c r="A4" s="608" t="s">
        <v>123</v>
      </c>
      <c r="B4" s="684" t="s">
        <v>88</v>
      </c>
      <c r="C4" s="608" t="s">
        <v>124</v>
      </c>
      <c r="D4" s="648" t="s">
        <v>125</v>
      </c>
      <c r="E4" s="637" t="s">
        <v>365</v>
      </c>
      <c r="F4" s="637" t="s">
        <v>366</v>
      </c>
      <c r="G4" s="637" t="s">
        <v>367</v>
      </c>
      <c r="H4" s="637" t="s">
        <v>368</v>
      </c>
      <c r="I4" s="637" t="s">
        <v>369</v>
      </c>
      <c r="J4" s="637" t="s">
        <v>370</v>
      </c>
      <c r="K4" s="608" t="s">
        <v>371</v>
      </c>
      <c r="L4" s="608" t="s">
        <v>372</v>
      </c>
      <c r="M4" s="608" t="s">
        <v>373</v>
      </c>
      <c r="N4" s="608" t="s">
        <v>374</v>
      </c>
      <c r="O4" s="608" t="s">
        <v>375</v>
      </c>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7"/>
      <c r="EU4" s="617"/>
      <c r="EV4" s="617"/>
      <c r="EW4" s="617"/>
      <c r="EX4" s="617"/>
      <c r="EY4" s="617"/>
      <c r="EZ4" s="617"/>
      <c r="FA4" s="617"/>
      <c r="FB4" s="617"/>
      <c r="FC4" s="617"/>
      <c r="FD4" s="617"/>
      <c r="FE4" s="617"/>
      <c r="FF4" s="617"/>
      <c r="FG4" s="617"/>
      <c r="FH4" s="617"/>
      <c r="FI4" s="617"/>
      <c r="FJ4" s="617"/>
      <c r="FK4" s="617"/>
      <c r="FL4" s="617"/>
      <c r="FM4" s="617"/>
      <c r="FN4" s="617"/>
      <c r="FO4" s="617"/>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c r="HL4" s="617"/>
      <c r="HM4" s="617"/>
      <c r="HN4" s="617"/>
      <c r="HO4" s="617"/>
      <c r="HP4" s="617"/>
      <c r="HQ4" s="617"/>
    </row>
    <row r="5" s="366" customFormat="1" ht="19.5" customHeight="1" spans="1:225">
      <c r="A5" s="608"/>
      <c r="B5" s="684"/>
      <c r="C5" s="608"/>
      <c r="D5" s="648"/>
      <c r="E5" s="637"/>
      <c r="F5" s="637"/>
      <c r="G5" s="637"/>
      <c r="H5" s="637"/>
      <c r="I5" s="637"/>
      <c r="J5" s="637"/>
      <c r="K5" s="608"/>
      <c r="L5" s="608"/>
      <c r="M5" s="608"/>
      <c r="N5" s="608"/>
      <c r="O5" s="608"/>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c r="ES5" s="617"/>
      <c r="ET5" s="617"/>
      <c r="EU5" s="617"/>
      <c r="EV5" s="617"/>
      <c r="EW5" s="617"/>
      <c r="EX5" s="617"/>
      <c r="EY5" s="617"/>
      <c r="EZ5" s="617"/>
      <c r="FA5" s="617"/>
      <c r="FB5" s="617"/>
      <c r="FC5" s="617"/>
      <c r="FD5" s="617"/>
      <c r="FE5" s="617"/>
      <c r="FF5" s="617"/>
      <c r="FG5" s="617"/>
      <c r="FH5" s="617"/>
      <c r="FI5" s="617"/>
      <c r="FJ5" s="617"/>
      <c r="FK5" s="617"/>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7"/>
      <c r="HC5" s="617"/>
      <c r="HD5" s="617"/>
      <c r="HE5" s="617"/>
      <c r="HF5" s="617"/>
      <c r="HG5" s="617"/>
      <c r="HH5" s="617"/>
      <c r="HI5" s="617"/>
      <c r="HJ5" s="617"/>
      <c r="HK5" s="617"/>
      <c r="HL5" s="617"/>
      <c r="HM5" s="617"/>
      <c r="HN5" s="617"/>
      <c r="HO5" s="617"/>
      <c r="HP5" s="617"/>
      <c r="HQ5" s="617"/>
    </row>
    <row r="6" s="366" customFormat="1" ht="39.75" customHeight="1" spans="1:225">
      <c r="A6" s="608"/>
      <c r="B6" s="684"/>
      <c r="C6" s="608"/>
      <c r="D6" s="648"/>
      <c r="E6" s="637"/>
      <c r="F6" s="637"/>
      <c r="G6" s="637"/>
      <c r="H6" s="637"/>
      <c r="I6" s="637"/>
      <c r="J6" s="637"/>
      <c r="K6" s="608"/>
      <c r="L6" s="608"/>
      <c r="M6" s="608"/>
      <c r="N6" s="608"/>
      <c r="O6" s="608"/>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c r="ES6" s="617"/>
      <c r="ET6" s="617"/>
      <c r="EU6" s="617"/>
      <c r="EV6" s="617"/>
      <c r="EW6" s="617"/>
      <c r="EX6" s="617"/>
      <c r="EY6" s="617"/>
      <c r="EZ6" s="617"/>
      <c r="FA6" s="617"/>
      <c r="FB6" s="617"/>
      <c r="FC6" s="617"/>
      <c r="FD6" s="617"/>
      <c r="FE6" s="617"/>
      <c r="FF6" s="617"/>
      <c r="FG6" s="617"/>
      <c r="FH6" s="617"/>
      <c r="FI6" s="617"/>
      <c r="FJ6" s="617"/>
      <c r="FK6" s="617"/>
      <c r="FL6" s="617"/>
      <c r="FM6" s="617"/>
      <c r="FN6" s="617"/>
      <c r="FO6" s="617"/>
      <c r="FP6" s="617"/>
      <c r="FQ6" s="617"/>
      <c r="FR6" s="617"/>
      <c r="FS6" s="617"/>
      <c r="FT6" s="617"/>
      <c r="FU6" s="617"/>
      <c r="FV6" s="617"/>
      <c r="FW6" s="617"/>
      <c r="FX6" s="617"/>
      <c r="FY6" s="617"/>
      <c r="FZ6" s="617"/>
      <c r="GA6" s="617"/>
      <c r="GB6" s="617"/>
      <c r="GC6" s="617"/>
      <c r="GD6" s="617"/>
      <c r="GE6" s="617"/>
      <c r="GF6" s="617"/>
      <c r="GG6" s="617"/>
      <c r="GH6" s="617"/>
      <c r="GI6" s="617"/>
      <c r="GJ6" s="617"/>
      <c r="GK6" s="617"/>
      <c r="GL6" s="617"/>
      <c r="GM6" s="617"/>
      <c r="GN6" s="617"/>
      <c r="GO6" s="617"/>
      <c r="GP6" s="617"/>
      <c r="GQ6" s="617"/>
      <c r="GR6" s="617"/>
      <c r="GS6" s="617"/>
      <c r="GT6" s="617"/>
      <c r="GU6" s="617"/>
      <c r="GV6" s="617"/>
      <c r="GW6" s="617"/>
      <c r="GX6" s="617"/>
      <c r="GY6" s="617"/>
      <c r="GZ6" s="617"/>
      <c r="HA6" s="617"/>
      <c r="HB6" s="617"/>
      <c r="HC6" s="617"/>
      <c r="HD6" s="617"/>
      <c r="HE6" s="617"/>
      <c r="HF6" s="617"/>
      <c r="HG6" s="617"/>
      <c r="HH6" s="617"/>
      <c r="HI6" s="617"/>
      <c r="HJ6" s="617"/>
      <c r="HK6" s="617"/>
      <c r="HL6" s="617"/>
      <c r="HM6" s="617"/>
      <c r="HN6" s="617"/>
      <c r="HO6" s="617"/>
      <c r="HP6" s="617"/>
      <c r="HQ6" s="617"/>
    </row>
    <row r="7" s="410" customFormat="1" ht="23" customHeight="1" spans="1:225">
      <c r="A7" s="445"/>
      <c r="B7" s="380"/>
      <c r="C7" s="413" t="s">
        <v>104</v>
      </c>
      <c r="D7" s="719">
        <f>D8+D13+D17</f>
        <v>72360</v>
      </c>
      <c r="E7" s="719">
        <f t="shared" ref="E7:O7" si="0">E8+E13+E17</f>
        <v>0</v>
      </c>
      <c r="F7" s="719">
        <f t="shared" si="0"/>
        <v>0</v>
      </c>
      <c r="G7" s="719">
        <f t="shared" si="0"/>
        <v>0</v>
      </c>
      <c r="H7" s="719">
        <f t="shared" si="0"/>
        <v>0</v>
      </c>
      <c r="I7" s="719">
        <f t="shared" si="0"/>
        <v>72360</v>
      </c>
      <c r="J7" s="719">
        <f t="shared" si="0"/>
        <v>0</v>
      </c>
      <c r="K7" s="719">
        <f t="shared" si="0"/>
        <v>0</v>
      </c>
      <c r="L7" s="719">
        <f t="shared" si="0"/>
        <v>0</v>
      </c>
      <c r="M7" s="719">
        <f t="shared" si="0"/>
        <v>0</v>
      </c>
      <c r="N7" s="719">
        <f t="shared" si="0"/>
        <v>0</v>
      </c>
      <c r="O7" s="719">
        <f t="shared" si="0"/>
        <v>0</v>
      </c>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c r="BY7" s="724"/>
      <c r="BZ7" s="724"/>
      <c r="CA7" s="724"/>
      <c r="CB7" s="724"/>
      <c r="CC7" s="724"/>
      <c r="CD7" s="724"/>
      <c r="CE7" s="724"/>
      <c r="CF7" s="724"/>
      <c r="CG7" s="724"/>
      <c r="CH7" s="724"/>
      <c r="CI7" s="724"/>
      <c r="CJ7" s="724"/>
      <c r="CK7" s="724"/>
      <c r="CL7" s="724"/>
      <c r="CM7" s="724"/>
      <c r="CN7" s="724"/>
      <c r="CO7" s="724"/>
      <c r="CP7" s="724"/>
      <c r="CQ7" s="724"/>
      <c r="CR7" s="724"/>
      <c r="CS7" s="724"/>
      <c r="CT7" s="724"/>
      <c r="CU7" s="724"/>
      <c r="CV7" s="724"/>
      <c r="CW7" s="724"/>
      <c r="CX7" s="724"/>
      <c r="CY7" s="724"/>
      <c r="CZ7" s="724"/>
      <c r="DA7" s="724"/>
      <c r="DB7" s="724"/>
      <c r="DC7" s="724"/>
      <c r="DD7" s="724"/>
      <c r="DE7" s="724"/>
      <c r="DF7" s="724"/>
      <c r="DG7" s="724"/>
      <c r="DH7" s="724"/>
      <c r="DI7" s="724"/>
      <c r="DJ7" s="724"/>
      <c r="DK7" s="724"/>
      <c r="DL7" s="724"/>
      <c r="DM7" s="724"/>
      <c r="DN7" s="724"/>
      <c r="DO7" s="724"/>
      <c r="DP7" s="724"/>
      <c r="DQ7" s="724"/>
      <c r="DR7" s="724"/>
      <c r="DS7" s="724"/>
      <c r="DT7" s="724"/>
      <c r="DU7" s="724"/>
      <c r="DV7" s="724"/>
      <c r="DW7" s="724"/>
      <c r="DX7" s="724"/>
      <c r="DY7" s="724"/>
      <c r="DZ7" s="724"/>
      <c r="EA7" s="724"/>
      <c r="EB7" s="724"/>
      <c r="EC7" s="724"/>
      <c r="ED7" s="724"/>
      <c r="EE7" s="724"/>
      <c r="EF7" s="724"/>
      <c r="EG7" s="724"/>
      <c r="EH7" s="724"/>
      <c r="EI7" s="724"/>
      <c r="EJ7" s="724"/>
      <c r="EK7" s="724"/>
      <c r="EL7" s="724"/>
      <c r="EM7" s="724"/>
      <c r="EN7" s="724"/>
      <c r="EO7" s="724"/>
      <c r="EP7" s="724"/>
      <c r="EQ7" s="724"/>
      <c r="ER7" s="724"/>
      <c r="ES7" s="724"/>
      <c r="ET7" s="724"/>
      <c r="EU7" s="724"/>
      <c r="EV7" s="724"/>
      <c r="EW7" s="724"/>
      <c r="EX7" s="724"/>
      <c r="EY7" s="724"/>
      <c r="EZ7" s="724"/>
      <c r="FA7" s="724"/>
      <c r="FB7" s="724"/>
      <c r="FC7" s="724"/>
      <c r="FD7" s="724"/>
      <c r="FE7" s="724"/>
      <c r="FF7" s="724"/>
      <c r="FG7" s="724"/>
      <c r="FH7" s="724"/>
      <c r="FI7" s="724"/>
      <c r="FJ7" s="724"/>
      <c r="FK7" s="724"/>
      <c r="FL7" s="724"/>
      <c r="FM7" s="724"/>
      <c r="FN7" s="724"/>
      <c r="FO7" s="724"/>
      <c r="FP7" s="724"/>
      <c r="FQ7" s="724"/>
      <c r="FR7" s="724"/>
      <c r="FS7" s="724"/>
      <c r="FT7" s="724"/>
      <c r="FU7" s="724"/>
      <c r="FV7" s="724"/>
      <c r="FW7" s="724"/>
      <c r="FX7" s="724"/>
      <c r="FY7" s="724"/>
      <c r="FZ7" s="724"/>
      <c r="GA7" s="724"/>
      <c r="GB7" s="724"/>
      <c r="GC7" s="724"/>
      <c r="GD7" s="724"/>
      <c r="GE7" s="724"/>
      <c r="GF7" s="724"/>
      <c r="GG7" s="724"/>
      <c r="GH7" s="724"/>
      <c r="GI7" s="724"/>
      <c r="GJ7" s="724"/>
      <c r="GK7" s="724"/>
      <c r="GL7" s="724"/>
      <c r="GM7" s="724"/>
      <c r="GN7" s="724"/>
      <c r="GO7" s="724"/>
      <c r="GP7" s="724"/>
      <c r="GQ7" s="724"/>
      <c r="GR7" s="724"/>
      <c r="GS7" s="724"/>
      <c r="GT7" s="724"/>
      <c r="GU7" s="724"/>
      <c r="GV7" s="724"/>
      <c r="GW7" s="724"/>
      <c r="GX7" s="724"/>
      <c r="GY7" s="724"/>
      <c r="GZ7" s="724"/>
      <c r="HA7" s="724"/>
      <c r="HB7" s="724"/>
      <c r="HC7" s="724"/>
      <c r="HD7" s="724"/>
      <c r="HE7" s="724"/>
      <c r="HF7" s="724"/>
      <c r="HG7" s="724"/>
      <c r="HH7" s="724"/>
      <c r="HI7" s="724"/>
      <c r="HJ7" s="724"/>
      <c r="HK7" s="724"/>
      <c r="HL7" s="724"/>
      <c r="HM7" s="724"/>
      <c r="HN7" s="724"/>
      <c r="HO7" s="724"/>
      <c r="HP7" s="724"/>
      <c r="HQ7" s="724"/>
    </row>
    <row r="8" s="410" customFormat="1" ht="23" customHeight="1" spans="1:225">
      <c r="A8" s="445"/>
      <c r="B8" s="415" t="s">
        <v>105</v>
      </c>
      <c r="C8" s="689" t="s">
        <v>106</v>
      </c>
      <c r="D8" s="719">
        <v>33120</v>
      </c>
      <c r="E8" s="719">
        <v>0</v>
      </c>
      <c r="F8" s="719">
        <v>0</v>
      </c>
      <c r="G8" s="719">
        <v>0</v>
      </c>
      <c r="H8" s="719">
        <v>0</v>
      </c>
      <c r="I8" s="719">
        <v>33120</v>
      </c>
      <c r="J8" s="719">
        <v>0</v>
      </c>
      <c r="K8" s="719">
        <v>0</v>
      </c>
      <c r="L8" s="719">
        <v>0</v>
      </c>
      <c r="M8" s="719">
        <v>0</v>
      </c>
      <c r="N8" s="719">
        <v>0</v>
      </c>
      <c r="O8" s="725">
        <v>0</v>
      </c>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4"/>
      <c r="AZ8" s="724"/>
      <c r="BA8" s="724"/>
      <c r="BB8" s="724"/>
      <c r="BC8" s="724"/>
      <c r="BD8" s="724"/>
      <c r="BE8" s="724"/>
      <c r="BF8" s="724"/>
      <c r="BG8" s="724"/>
      <c r="BH8" s="724"/>
      <c r="BI8" s="724"/>
      <c r="BJ8" s="724"/>
      <c r="BK8" s="724"/>
      <c r="BL8" s="724"/>
      <c r="BM8" s="724"/>
      <c r="BN8" s="724"/>
      <c r="BO8" s="724"/>
      <c r="BP8" s="724"/>
      <c r="BQ8" s="724"/>
      <c r="BR8" s="724"/>
      <c r="BS8" s="724"/>
      <c r="BT8" s="724"/>
      <c r="BU8" s="724"/>
      <c r="BV8" s="724"/>
      <c r="BW8" s="724"/>
      <c r="BX8" s="724"/>
      <c r="BY8" s="724"/>
      <c r="BZ8" s="724"/>
      <c r="CA8" s="724"/>
      <c r="CB8" s="724"/>
      <c r="CC8" s="724"/>
      <c r="CD8" s="724"/>
      <c r="CE8" s="724"/>
      <c r="CF8" s="724"/>
      <c r="CG8" s="724"/>
      <c r="CH8" s="724"/>
      <c r="CI8" s="724"/>
      <c r="CJ8" s="724"/>
      <c r="CK8" s="724"/>
      <c r="CL8" s="724"/>
      <c r="CM8" s="724"/>
      <c r="CN8" s="724"/>
      <c r="CO8" s="724"/>
      <c r="CP8" s="724"/>
      <c r="CQ8" s="724"/>
      <c r="CR8" s="724"/>
      <c r="CS8" s="724"/>
      <c r="CT8" s="724"/>
      <c r="CU8" s="724"/>
      <c r="CV8" s="724"/>
      <c r="CW8" s="724"/>
      <c r="CX8" s="724"/>
      <c r="CY8" s="724"/>
      <c r="CZ8" s="724"/>
      <c r="DA8" s="724"/>
      <c r="DB8" s="724"/>
      <c r="DC8" s="724"/>
      <c r="DD8" s="724"/>
      <c r="DE8" s="724"/>
      <c r="DF8" s="724"/>
      <c r="DG8" s="724"/>
      <c r="DH8" s="724"/>
      <c r="DI8" s="724"/>
      <c r="DJ8" s="724"/>
      <c r="DK8" s="724"/>
      <c r="DL8" s="724"/>
      <c r="DM8" s="724"/>
      <c r="DN8" s="724"/>
      <c r="DO8" s="724"/>
      <c r="DP8" s="724"/>
      <c r="DQ8" s="724"/>
      <c r="DR8" s="724"/>
      <c r="DS8" s="724"/>
      <c r="DT8" s="724"/>
      <c r="DU8" s="724"/>
      <c r="DV8" s="724"/>
      <c r="DW8" s="724"/>
      <c r="DX8" s="724"/>
      <c r="DY8" s="724"/>
      <c r="DZ8" s="724"/>
      <c r="EA8" s="724"/>
      <c r="EB8" s="724"/>
      <c r="EC8" s="724"/>
      <c r="ED8" s="724"/>
      <c r="EE8" s="724"/>
      <c r="EF8" s="724"/>
      <c r="EG8" s="724"/>
      <c r="EH8" s="724"/>
      <c r="EI8" s="724"/>
      <c r="EJ8" s="724"/>
      <c r="EK8" s="724"/>
      <c r="EL8" s="724"/>
      <c r="EM8" s="724"/>
      <c r="EN8" s="724"/>
      <c r="EO8" s="724"/>
      <c r="EP8" s="724"/>
      <c r="EQ8" s="724"/>
      <c r="ER8" s="724"/>
      <c r="ES8" s="724"/>
      <c r="ET8" s="724"/>
      <c r="EU8" s="724"/>
      <c r="EV8" s="724"/>
      <c r="EW8" s="724"/>
      <c r="EX8" s="724"/>
      <c r="EY8" s="724"/>
      <c r="EZ8" s="724"/>
      <c r="FA8" s="724"/>
      <c r="FB8" s="724"/>
      <c r="FC8" s="724"/>
      <c r="FD8" s="724"/>
      <c r="FE8" s="724"/>
      <c r="FF8" s="724"/>
      <c r="FG8" s="724"/>
      <c r="FH8" s="724"/>
      <c r="FI8" s="724"/>
      <c r="FJ8" s="724"/>
      <c r="FK8" s="724"/>
      <c r="FL8" s="724"/>
      <c r="FM8" s="724"/>
      <c r="FN8" s="724"/>
      <c r="FO8" s="724"/>
      <c r="FP8" s="724"/>
      <c r="FQ8" s="724"/>
      <c r="FR8" s="724"/>
      <c r="FS8" s="724"/>
      <c r="FT8" s="724"/>
      <c r="FU8" s="724"/>
      <c r="FV8" s="724"/>
      <c r="FW8" s="724"/>
      <c r="FX8" s="724"/>
      <c r="FY8" s="724"/>
      <c r="FZ8" s="724"/>
      <c r="GA8" s="724"/>
      <c r="GB8" s="724"/>
      <c r="GC8" s="724"/>
      <c r="GD8" s="724"/>
      <c r="GE8" s="724"/>
      <c r="GF8" s="724"/>
      <c r="GG8" s="724"/>
      <c r="GH8" s="724"/>
      <c r="GI8" s="724"/>
      <c r="GJ8" s="724"/>
      <c r="GK8" s="724"/>
      <c r="GL8" s="724"/>
      <c r="GM8" s="724"/>
      <c r="GN8" s="724"/>
      <c r="GO8" s="724"/>
      <c r="GP8" s="724"/>
      <c r="GQ8" s="724"/>
      <c r="GR8" s="724"/>
      <c r="GS8" s="724"/>
      <c r="GT8" s="724"/>
      <c r="GU8" s="724"/>
      <c r="GV8" s="724"/>
      <c r="GW8" s="724"/>
      <c r="GX8" s="724"/>
      <c r="GY8" s="724"/>
      <c r="GZ8" s="724"/>
      <c r="HA8" s="724"/>
      <c r="HB8" s="724"/>
      <c r="HC8" s="724"/>
      <c r="HD8" s="724"/>
      <c r="HE8" s="724"/>
      <c r="HF8" s="724"/>
      <c r="HG8" s="724"/>
      <c r="HH8" s="724"/>
      <c r="HI8" s="724"/>
      <c r="HJ8" s="724"/>
      <c r="HK8" s="724"/>
      <c r="HL8" s="724"/>
      <c r="HM8" s="724"/>
      <c r="HN8" s="724"/>
      <c r="HO8" s="724"/>
      <c r="HP8" s="724"/>
      <c r="HQ8" s="724"/>
    </row>
    <row r="9" s="410" customFormat="1" ht="23" customHeight="1" spans="1:15">
      <c r="A9" s="445"/>
      <c r="B9" s="415" t="s">
        <v>107</v>
      </c>
      <c r="C9" s="689" t="s">
        <v>108</v>
      </c>
      <c r="D9" s="719">
        <v>33120</v>
      </c>
      <c r="E9" s="719">
        <v>0</v>
      </c>
      <c r="F9" s="719">
        <v>0</v>
      </c>
      <c r="G9" s="719">
        <v>0</v>
      </c>
      <c r="H9" s="719">
        <v>0</v>
      </c>
      <c r="I9" s="719">
        <v>33120</v>
      </c>
      <c r="J9" s="719">
        <v>0</v>
      </c>
      <c r="K9" s="719">
        <v>0</v>
      </c>
      <c r="L9" s="719">
        <v>0</v>
      </c>
      <c r="M9" s="719">
        <v>0</v>
      </c>
      <c r="N9" s="719">
        <v>0</v>
      </c>
      <c r="O9" s="725">
        <v>0</v>
      </c>
    </row>
    <row r="10" s="366" customFormat="1" ht="23" customHeight="1" spans="1:225">
      <c r="A10" s="419" t="s">
        <v>298</v>
      </c>
      <c r="B10" s="431"/>
      <c r="C10" s="697" t="s">
        <v>145</v>
      </c>
      <c r="D10" s="720">
        <v>33120</v>
      </c>
      <c r="E10" s="720">
        <v>0</v>
      </c>
      <c r="F10" s="720">
        <v>0</v>
      </c>
      <c r="G10" s="720">
        <v>0</v>
      </c>
      <c r="H10" s="720">
        <v>0</v>
      </c>
      <c r="I10" s="720">
        <v>33120</v>
      </c>
      <c r="J10" s="720">
        <v>0</v>
      </c>
      <c r="K10" s="720">
        <v>0</v>
      </c>
      <c r="L10" s="720">
        <v>0</v>
      </c>
      <c r="M10" s="720">
        <v>0</v>
      </c>
      <c r="N10" s="720">
        <v>0</v>
      </c>
      <c r="O10" s="726">
        <v>0</v>
      </c>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c r="DO10" s="617"/>
      <c r="DP10" s="617"/>
      <c r="DQ10" s="617"/>
      <c r="DR10" s="617"/>
      <c r="DS10" s="617"/>
      <c r="DT10" s="617"/>
      <c r="DU10" s="617"/>
      <c r="DV10" s="617"/>
      <c r="DW10" s="617"/>
      <c r="DX10" s="617"/>
      <c r="DY10" s="617"/>
      <c r="DZ10" s="617"/>
      <c r="EA10" s="617"/>
      <c r="EB10" s="617"/>
      <c r="EC10" s="617"/>
      <c r="ED10" s="617"/>
      <c r="EE10" s="617"/>
      <c r="EF10" s="617"/>
      <c r="EG10" s="617"/>
      <c r="EH10" s="617"/>
      <c r="EI10" s="617"/>
      <c r="EJ10" s="617"/>
      <c r="EK10" s="617"/>
      <c r="EL10" s="617"/>
      <c r="EM10" s="617"/>
      <c r="EN10" s="617"/>
      <c r="EO10" s="617"/>
      <c r="EP10" s="617"/>
      <c r="EQ10" s="617"/>
      <c r="ER10" s="617"/>
      <c r="ES10" s="617"/>
      <c r="ET10" s="617"/>
      <c r="EU10" s="617"/>
      <c r="EV10" s="617"/>
      <c r="EW10" s="617"/>
      <c r="EX10" s="617"/>
      <c r="EY10" s="617"/>
      <c r="EZ10" s="617"/>
      <c r="FA10" s="617"/>
      <c r="FB10" s="617"/>
      <c r="FC10" s="617"/>
      <c r="FD10" s="617"/>
      <c r="FE10" s="617"/>
      <c r="FF10" s="617"/>
      <c r="FG10" s="617"/>
      <c r="FH10" s="617"/>
      <c r="FI10" s="617"/>
      <c r="FJ10" s="617"/>
      <c r="FK10" s="617"/>
      <c r="FL10" s="617"/>
      <c r="FM10" s="617"/>
      <c r="FN10" s="617"/>
      <c r="FO10" s="617"/>
      <c r="FP10" s="617"/>
      <c r="FQ10" s="617"/>
      <c r="FR10" s="617"/>
      <c r="FS10" s="617"/>
      <c r="FT10" s="617"/>
      <c r="FU10" s="617"/>
      <c r="FV10" s="617"/>
      <c r="FW10" s="617"/>
      <c r="FX10" s="617"/>
      <c r="FY10" s="617"/>
      <c r="FZ10" s="617"/>
      <c r="GA10" s="617"/>
      <c r="GB10" s="617"/>
      <c r="GC10" s="617"/>
      <c r="GD10" s="617"/>
      <c r="GE10" s="617"/>
      <c r="GF10" s="617"/>
      <c r="GG10" s="617"/>
      <c r="GH10" s="617"/>
      <c r="GI10" s="617"/>
      <c r="GJ10" s="617"/>
      <c r="GK10" s="617"/>
      <c r="GL10" s="617"/>
      <c r="GM10" s="617"/>
      <c r="GN10" s="617"/>
      <c r="GO10" s="617"/>
      <c r="GP10" s="617"/>
      <c r="GQ10" s="617"/>
      <c r="GR10" s="617"/>
      <c r="GS10" s="617"/>
      <c r="GT10" s="617"/>
      <c r="GU10" s="617"/>
      <c r="GV10" s="617"/>
      <c r="GW10" s="617"/>
      <c r="GX10" s="617"/>
      <c r="GY10" s="617"/>
      <c r="GZ10" s="617"/>
      <c r="HA10" s="617"/>
      <c r="HB10" s="617"/>
      <c r="HC10" s="617"/>
      <c r="HD10" s="617"/>
      <c r="HE10" s="617"/>
      <c r="HF10" s="617"/>
      <c r="HG10" s="617"/>
      <c r="HH10" s="617"/>
      <c r="HI10" s="617"/>
      <c r="HJ10" s="617"/>
      <c r="HK10" s="617"/>
      <c r="HL10" s="617"/>
      <c r="HM10" s="617"/>
      <c r="HN10" s="617"/>
      <c r="HO10" s="617"/>
      <c r="HP10" s="617"/>
      <c r="HQ10" s="617"/>
    </row>
    <row r="11" s="366" customFormat="1" ht="23" customHeight="1" spans="1:225">
      <c r="A11" s="419" t="s">
        <v>307</v>
      </c>
      <c r="B11" s="431"/>
      <c r="C11" s="697" t="s">
        <v>147</v>
      </c>
      <c r="D11" s="720">
        <v>33120</v>
      </c>
      <c r="E11" s="720">
        <v>0</v>
      </c>
      <c r="F11" s="720">
        <v>0</v>
      </c>
      <c r="G11" s="720">
        <v>0</v>
      </c>
      <c r="H11" s="720">
        <v>0</v>
      </c>
      <c r="I11" s="720">
        <v>33120</v>
      </c>
      <c r="J11" s="720">
        <v>0</v>
      </c>
      <c r="K11" s="720">
        <v>0</v>
      </c>
      <c r="L11" s="720">
        <v>0</v>
      </c>
      <c r="M11" s="720">
        <v>0</v>
      </c>
      <c r="N11" s="720">
        <v>0</v>
      </c>
      <c r="O11" s="726">
        <v>0</v>
      </c>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7"/>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c r="ES11" s="617"/>
      <c r="ET11" s="617"/>
      <c r="EU11" s="617"/>
      <c r="EV11" s="617"/>
      <c r="EW11" s="617"/>
      <c r="EX11" s="617"/>
      <c r="EY11" s="617"/>
      <c r="EZ11" s="617"/>
      <c r="FA11" s="617"/>
      <c r="FB11" s="617"/>
      <c r="FC11" s="617"/>
      <c r="FD11" s="617"/>
      <c r="FE11" s="617"/>
      <c r="FF11" s="617"/>
      <c r="FG11" s="617"/>
      <c r="FH11" s="617"/>
      <c r="FI11" s="617"/>
      <c r="FJ11" s="617"/>
      <c r="FK11" s="617"/>
      <c r="FL11" s="617"/>
      <c r="FM11" s="617"/>
      <c r="FN11" s="617"/>
      <c r="FO11" s="617"/>
      <c r="FP11" s="617"/>
      <c r="FQ11" s="617"/>
      <c r="FR11" s="617"/>
      <c r="FS11" s="617"/>
      <c r="FT11" s="617"/>
      <c r="FU11" s="617"/>
      <c r="FV11" s="617"/>
      <c r="FW11" s="617"/>
      <c r="FX11" s="617"/>
      <c r="FY11" s="617"/>
      <c r="FZ11" s="617"/>
      <c r="GA11" s="617"/>
      <c r="GB11" s="617"/>
      <c r="GC11" s="617"/>
      <c r="GD11" s="617"/>
      <c r="GE11" s="617"/>
      <c r="GF11" s="617"/>
      <c r="GG11" s="617"/>
      <c r="GH11" s="617"/>
      <c r="GI11" s="617"/>
      <c r="GJ11" s="617"/>
      <c r="GK11" s="617"/>
      <c r="GL11" s="617"/>
      <c r="GM11" s="617"/>
      <c r="GN11" s="617"/>
      <c r="GO11" s="617"/>
      <c r="GP11" s="617"/>
      <c r="GQ11" s="617"/>
      <c r="GR11" s="617"/>
      <c r="GS11" s="617"/>
      <c r="GT11" s="617"/>
      <c r="GU11" s="617"/>
      <c r="GV11" s="617"/>
      <c r="GW11" s="617"/>
      <c r="GX11" s="617"/>
      <c r="GY11" s="617"/>
      <c r="GZ11" s="617"/>
      <c r="HA11" s="617"/>
      <c r="HB11" s="617"/>
      <c r="HC11" s="617"/>
      <c r="HD11" s="617"/>
      <c r="HE11" s="617"/>
      <c r="HF11" s="617"/>
      <c r="HG11" s="617"/>
      <c r="HH11" s="617"/>
      <c r="HI11" s="617"/>
      <c r="HJ11" s="617"/>
      <c r="HK11" s="617"/>
      <c r="HL11" s="617"/>
      <c r="HM11" s="617"/>
      <c r="HN11" s="617"/>
      <c r="HO11" s="617"/>
      <c r="HP11" s="617"/>
      <c r="HQ11" s="617"/>
    </row>
    <row r="12" s="366" customFormat="1" ht="23" customHeight="1" spans="1:225">
      <c r="A12" s="419" t="s">
        <v>148</v>
      </c>
      <c r="B12" s="431"/>
      <c r="C12" s="721" t="s">
        <v>376</v>
      </c>
      <c r="D12" s="720">
        <v>33120</v>
      </c>
      <c r="E12" s="720">
        <v>0</v>
      </c>
      <c r="F12" s="720">
        <v>0</v>
      </c>
      <c r="G12" s="720">
        <v>0</v>
      </c>
      <c r="H12" s="720">
        <v>0</v>
      </c>
      <c r="I12" s="720">
        <v>33120</v>
      </c>
      <c r="J12" s="720">
        <v>0</v>
      </c>
      <c r="K12" s="720">
        <v>0</v>
      </c>
      <c r="L12" s="720">
        <v>0</v>
      </c>
      <c r="M12" s="720">
        <v>0</v>
      </c>
      <c r="N12" s="720">
        <v>0</v>
      </c>
      <c r="O12" s="726">
        <v>0</v>
      </c>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c r="DA12" s="617"/>
      <c r="DB12" s="617"/>
      <c r="DC12" s="617"/>
      <c r="DD12" s="617"/>
      <c r="DE12" s="617"/>
      <c r="DF12" s="617"/>
      <c r="DG12" s="617"/>
      <c r="DH12" s="617"/>
      <c r="DI12" s="617"/>
      <c r="DJ12" s="617"/>
      <c r="DK12" s="617"/>
      <c r="DL12" s="617"/>
      <c r="DM12" s="617"/>
      <c r="DN12" s="617"/>
      <c r="DO12" s="617"/>
      <c r="DP12" s="617"/>
      <c r="DQ12" s="617"/>
      <c r="DR12" s="617"/>
      <c r="DS12" s="617"/>
      <c r="DT12" s="617"/>
      <c r="DU12" s="617"/>
      <c r="DV12" s="617"/>
      <c r="DW12" s="617"/>
      <c r="DX12" s="617"/>
      <c r="DY12" s="617"/>
      <c r="DZ12" s="617"/>
      <c r="EA12" s="617"/>
      <c r="EB12" s="617"/>
      <c r="EC12" s="617"/>
      <c r="ED12" s="617"/>
      <c r="EE12" s="617"/>
      <c r="EF12" s="617"/>
      <c r="EG12" s="617"/>
      <c r="EH12" s="617"/>
      <c r="EI12" s="617"/>
      <c r="EJ12" s="617"/>
      <c r="EK12" s="617"/>
      <c r="EL12" s="617"/>
      <c r="EM12" s="617"/>
      <c r="EN12" s="617"/>
      <c r="EO12" s="617"/>
      <c r="EP12" s="617"/>
      <c r="EQ12" s="617"/>
      <c r="ER12" s="617"/>
      <c r="ES12" s="617"/>
      <c r="ET12" s="617"/>
      <c r="EU12" s="617"/>
      <c r="EV12" s="617"/>
      <c r="EW12" s="617"/>
      <c r="EX12" s="617"/>
      <c r="EY12" s="617"/>
      <c r="EZ12" s="617"/>
      <c r="FA12" s="617"/>
      <c r="FB12" s="617"/>
      <c r="FC12" s="617"/>
      <c r="FD12" s="617"/>
      <c r="FE12" s="617"/>
      <c r="FF12" s="617"/>
      <c r="FG12" s="617"/>
      <c r="FH12" s="617"/>
      <c r="FI12" s="617"/>
      <c r="FJ12" s="617"/>
      <c r="FK12" s="617"/>
      <c r="FL12" s="617"/>
      <c r="FM12" s="617"/>
      <c r="FN12" s="617"/>
      <c r="FO12" s="617"/>
      <c r="FP12" s="617"/>
      <c r="FQ12" s="617"/>
      <c r="FR12" s="617"/>
      <c r="FS12" s="617"/>
      <c r="FT12" s="617"/>
      <c r="FU12" s="617"/>
      <c r="FV12" s="617"/>
      <c r="FW12" s="617"/>
      <c r="FX12" s="617"/>
      <c r="FY12" s="617"/>
      <c r="FZ12" s="617"/>
      <c r="GA12" s="617"/>
      <c r="GB12" s="617"/>
      <c r="GC12" s="617"/>
      <c r="GD12" s="617"/>
      <c r="GE12" s="617"/>
      <c r="GF12" s="617"/>
      <c r="GG12" s="617"/>
      <c r="GH12" s="617"/>
      <c r="GI12" s="617"/>
      <c r="GJ12" s="617"/>
      <c r="GK12" s="617"/>
      <c r="GL12" s="617"/>
      <c r="GM12" s="617"/>
      <c r="GN12" s="617"/>
      <c r="GO12" s="617"/>
      <c r="GP12" s="617"/>
      <c r="GQ12" s="617"/>
      <c r="GR12" s="617"/>
      <c r="GS12" s="617"/>
      <c r="GT12" s="617"/>
      <c r="GU12" s="617"/>
      <c r="GV12" s="617"/>
      <c r="GW12" s="617"/>
      <c r="GX12" s="617"/>
      <c r="GY12" s="617"/>
      <c r="GZ12" s="617"/>
      <c r="HA12" s="617"/>
      <c r="HB12" s="617"/>
      <c r="HC12" s="617"/>
      <c r="HD12" s="617"/>
      <c r="HE12" s="617"/>
      <c r="HF12" s="617"/>
      <c r="HG12" s="617"/>
      <c r="HH12" s="617"/>
      <c r="HI12" s="617"/>
      <c r="HJ12" s="617"/>
      <c r="HK12" s="617"/>
      <c r="HL12" s="617"/>
      <c r="HM12" s="617"/>
      <c r="HN12" s="617"/>
      <c r="HO12" s="617"/>
      <c r="HP12" s="617"/>
      <c r="HQ12" s="617"/>
    </row>
    <row r="13" s="410" customFormat="1" ht="23" customHeight="1" spans="1:15">
      <c r="A13" s="445"/>
      <c r="B13" s="415" t="s">
        <v>109</v>
      </c>
      <c r="C13" s="380" t="s">
        <v>274</v>
      </c>
      <c r="D13" s="719">
        <f t="shared" ref="D13:O13" si="1">D16</f>
        <v>15840</v>
      </c>
      <c r="E13" s="719">
        <f t="shared" si="1"/>
        <v>0</v>
      </c>
      <c r="F13" s="719">
        <f t="shared" si="1"/>
        <v>0</v>
      </c>
      <c r="G13" s="719">
        <f t="shared" si="1"/>
        <v>0</v>
      </c>
      <c r="H13" s="719">
        <f t="shared" si="1"/>
        <v>0</v>
      </c>
      <c r="I13" s="719">
        <f t="shared" si="1"/>
        <v>15840</v>
      </c>
      <c r="J13" s="719">
        <f t="shared" si="1"/>
        <v>0</v>
      </c>
      <c r="K13" s="719">
        <f t="shared" si="1"/>
        <v>0</v>
      </c>
      <c r="L13" s="719">
        <f t="shared" si="1"/>
        <v>0</v>
      </c>
      <c r="M13" s="719">
        <f t="shared" si="1"/>
        <v>0</v>
      </c>
      <c r="N13" s="719">
        <f t="shared" si="1"/>
        <v>0</v>
      </c>
      <c r="O13" s="725">
        <f t="shared" si="1"/>
        <v>0</v>
      </c>
    </row>
    <row r="14" s="386" customFormat="1" ht="23.1" customHeight="1" spans="1:246">
      <c r="A14" s="419" t="s">
        <v>298</v>
      </c>
      <c r="B14" s="431"/>
      <c r="C14" s="697" t="s">
        <v>145</v>
      </c>
      <c r="D14" s="611">
        <f t="shared" ref="D14:I14" si="2">D15</f>
        <v>15840</v>
      </c>
      <c r="E14" s="611">
        <f t="shared" si="2"/>
        <v>0</v>
      </c>
      <c r="F14" s="611">
        <f t="shared" si="2"/>
        <v>0</v>
      </c>
      <c r="G14" s="611">
        <f t="shared" si="2"/>
        <v>0</v>
      </c>
      <c r="H14" s="611">
        <f t="shared" si="2"/>
        <v>0</v>
      </c>
      <c r="I14" s="611">
        <f t="shared" si="2"/>
        <v>15840</v>
      </c>
      <c r="J14" s="611"/>
      <c r="K14" s="611"/>
      <c r="L14" s="611"/>
      <c r="M14" s="611"/>
      <c r="N14" s="611"/>
      <c r="O14" s="611"/>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27"/>
      <c r="BL14" s="727"/>
      <c r="BM14" s="727"/>
      <c r="BN14" s="727"/>
      <c r="BO14" s="727"/>
      <c r="BP14" s="727"/>
      <c r="BQ14" s="727"/>
      <c r="BR14" s="727"/>
      <c r="BS14" s="727"/>
      <c r="BT14" s="727"/>
      <c r="BU14" s="727"/>
      <c r="BV14" s="727"/>
      <c r="BW14" s="727"/>
      <c r="BX14" s="727"/>
      <c r="BY14" s="727"/>
      <c r="BZ14" s="727"/>
      <c r="CA14" s="727"/>
      <c r="CB14" s="727"/>
      <c r="CC14" s="727"/>
      <c r="CD14" s="727"/>
      <c r="CE14" s="727"/>
      <c r="CF14" s="727"/>
      <c r="CG14" s="727"/>
      <c r="CH14" s="727"/>
      <c r="CI14" s="727"/>
      <c r="CJ14" s="727"/>
      <c r="CK14" s="727"/>
      <c r="CL14" s="727"/>
      <c r="CM14" s="727"/>
      <c r="CN14" s="727"/>
      <c r="CO14" s="727"/>
      <c r="CP14" s="727"/>
      <c r="CQ14" s="727"/>
      <c r="CR14" s="727"/>
      <c r="CS14" s="727"/>
      <c r="CT14" s="727"/>
      <c r="CU14" s="727"/>
      <c r="CV14" s="727"/>
      <c r="CW14" s="727"/>
      <c r="CX14" s="727"/>
      <c r="CY14" s="727"/>
      <c r="CZ14" s="727"/>
      <c r="DA14" s="727"/>
      <c r="DB14" s="727"/>
      <c r="DC14" s="727"/>
      <c r="DD14" s="727"/>
      <c r="DE14" s="727"/>
      <c r="DF14" s="727"/>
      <c r="DG14" s="727"/>
      <c r="DH14" s="727"/>
      <c r="DI14" s="727"/>
      <c r="DJ14" s="727"/>
      <c r="DK14" s="727"/>
      <c r="DL14" s="727"/>
      <c r="DM14" s="727"/>
      <c r="DN14" s="727"/>
      <c r="DO14" s="727"/>
      <c r="DP14" s="727"/>
      <c r="DQ14" s="727"/>
      <c r="DR14" s="727"/>
      <c r="DS14" s="727"/>
      <c r="DT14" s="727"/>
      <c r="DU14" s="727"/>
      <c r="DV14" s="727"/>
      <c r="DW14" s="727"/>
      <c r="DX14" s="727"/>
      <c r="DY14" s="727"/>
      <c r="DZ14" s="727"/>
      <c r="EA14" s="727"/>
      <c r="EB14" s="727"/>
      <c r="EC14" s="727"/>
      <c r="ED14" s="727"/>
      <c r="EE14" s="727"/>
      <c r="EF14" s="727"/>
      <c r="EG14" s="727"/>
      <c r="EH14" s="727"/>
      <c r="EI14" s="727"/>
      <c r="EJ14" s="727"/>
      <c r="EK14" s="727"/>
      <c r="EL14" s="727"/>
      <c r="EM14" s="727"/>
      <c r="EN14" s="727"/>
      <c r="EO14" s="727"/>
      <c r="EP14" s="727"/>
      <c r="EQ14" s="727"/>
      <c r="ER14" s="727"/>
      <c r="ES14" s="727"/>
      <c r="ET14" s="727"/>
      <c r="EU14" s="727"/>
      <c r="EV14" s="727"/>
      <c r="EW14" s="727"/>
      <c r="EX14" s="727"/>
      <c r="EY14" s="727"/>
      <c r="EZ14" s="727"/>
      <c r="FA14" s="727"/>
      <c r="FB14" s="727"/>
      <c r="FC14" s="727"/>
      <c r="FD14" s="727"/>
      <c r="FE14" s="727"/>
      <c r="FF14" s="727"/>
      <c r="FG14" s="727"/>
      <c r="FH14" s="727"/>
      <c r="FI14" s="727"/>
      <c r="FJ14" s="727"/>
      <c r="FK14" s="727"/>
      <c r="FL14" s="727"/>
      <c r="FM14" s="727"/>
      <c r="FN14" s="727"/>
      <c r="FO14" s="727"/>
      <c r="FP14" s="727"/>
      <c r="FQ14" s="727"/>
      <c r="FR14" s="727"/>
      <c r="FS14" s="727"/>
      <c r="FT14" s="727"/>
      <c r="FU14" s="727"/>
      <c r="FV14" s="727"/>
      <c r="FW14" s="727"/>
      <c r="FX14" s="727"/>
      <c r="FY14" s="727"/>
      <c r="FZ14" s="727"/>
      <c r="GA14" s="727"/>
      <c r="GB14" s="727"/>
      <c r="GC14" s="727"/>
      <c r="GD14" s="727"/>
      <c r="GE14" s="727"/>
      <c r="GF14" s="727"/>
      <c r="GG14" s="727"/>
      <c r="GH14" s="727"/>
      <c r="GI14" s="727"/>
      <c r="GJ14" s="727"/>
      <c r="GK14" s="727"/>
      <c r="GL14" s="727"/>
      <c r="GM14" s="727"/>
      <c r="GN14" s="727"/>
      <c r="GO14" s="727"/>
      <c r="GP14" s="727"/>
      <c r="GQ14" s="727"/>
      <c r="GR14" s="727"/>
      <c r="GS14" s="727"/>
      <c r="GT14" s="727"/>
      <c r="GU14" s="727"/>
      <c r="GV14" s="727"/>
      <c r="GW14" s="727"/>
      <c r="GX14" s="727"/>
      <c r="GY14" s="727"/>
      <c r="GZ14" s="727"/>
      <c r="HA14" s="727"/>
      <c r="HB14" s="727"/>
      <c r="HC14" s="727"/>
      <c r="HD14" s="727"/>
      <c r="HE14" s="727"/>
      <c r="HF14" s="727"/>
      <c r="HG14" s="727"/>
      <c r="HH14" s="727"/>
      <c r="HI14" s="727"/>
      <c r="HJ14" s="727"/>
      <c r="HK14" s="727"/>
      <c r="HL14" s="727"/>
      <c r="HM14" s="727"/>
      <c r="HN14" s="727"/>
      <c r="HO14" s="727"/>
      <c r="HP14" s="727"/>
      <c r="HQ14" s="727"/>
      <c r="HR14" s="727"/>
      <c r="HS14" s="727"/>
      <c r="HT14" s="727"/>
      <c r="HU14" s="727"/>
      <c r="HV14" s="727"/>
      <c r="HW14" s="727"/>
      <c r="HX14" s="727"/>
      <c r="HY14" s="727"/>
      <c r="HZ14" s="727"/>
      <c r="IA14" s="727"/>
      <c r="IB14" s="727"/>
      <c r="IC14" s="727"/>
      <c r="ID14" s="727"/>
      <c r="IE14" s="727"/>
      <c r="IF14" s="727"/>
      <c r="IG14" s="727"/>
      <c r="IH14" s="727"/>
      <c r="II14" s="727"/>
      <c r="IJ14" s="727"/>
      <c r="IK14" s="727"/>
      <c r="IL14" s="727"/>
    </row>
    <row r="15" s="386" customFormat="1" ht="23.1" customHeight="1" spans="1:246">
      <c r="A15" s="419" t="s">
        <v>307</v>
      </c>
      <c r="B15" s="431"/>
      <c r="C15" s="697" t="s">
        <v>147</v>
      </c>
      <c r="D15" s="611">
        <f t="shared" ref="D15:I15" si="3">D16</f>
        <v>15840</v>
      </c>
      <c r="E15" s="611">
        <f t="shared" si="3"/>
        <v>0</v>
      </c>
      <c r="F15" s="611">
        <f t="shared" si="3"/>
        <v>0</v>
      </c>
      <c r="G15" s="611">
        <f t="shared" si="3"/>
        <v>0</v>
      </c>
      <c r="H15" s="611">
        <f t="shared" si="3"/>
        <v>0</v>
      </c>
      <c r="I15" s="611">
        <f t="shared" si="3"/>
        <v>15840</v>
      </c>
      <c r="J15" s="611"/>
      <c r="K15" s="611"/>
      <c r="L15" s="611"/>
      <c r="M15" s="611"/>
      <c r="N15" s="611"/>
      <c r="O15" s="611"/>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c r="BE15" s="727"/>
      <c r="BF15" s="727"/>
      <c r="BG15" s="727"/>
      <c r="BH15" s="727"/>
      <c r="BI15" s="727"/>
      <c r="BJ15" s="727"/>
      <c r="BK15" s="727"/>
      <c r="BL15" s="727"/>
      <c r="BM15" s="727"/>
      <c r="BN15" s="727"/>
      <c r="BO15" s="727"/>
      <c r="BP15" s="727"/>
      <c r="BQ15" s="727"/>
      <c r="BR15" s="727"/>
      <c r="BS15" s="727"/>
      <c r="BT15" s="727"/>
      <c r="BU15" s="727"/>
      <c r="BV15" s="727"/>
      <c r="BW15" s="727"/>
      <c r="BX15" s="727"/>
      <c r="BY15" s="727"/>
      <c r="BZ15" s="727"/>
      <c r="CA15" s="727"/>
      <c r="CB15" s="727"/>
      <c r="CC15" s="727"/>
      <c r="CD15" s="727"/>
      <c r="CE15" s="727"/>
      <c r="CF15" s="727"/>
      <c r="CG15" s="727"/>
      <c r="CH15" s="727"/>
      <c r="CI15" s="727"/>
      <c r="CJ15" s="727"/>
      <c r="CK15" s="727"/>
      <c r="CL15" s="727"/>
      <c r="CM15" s="727"/>
      <c r="CN15" s="727"/>
      <c r="CO15" s="727"/>
      <c r="CP15" s="727"/>
      <c r="CQ15" s="727"/>
      <c r="CR15" s="727"/>
      <c r="CS15" s="727"/>
      <c r="CT15" s="727"/>
      <c r="CU15" s="727"/>
      <c r="CV15" s="727"/>
      <c r="CW15" s="727"/>
      <c r="CX15" s="727"/>
      <c r="CY15" s="727"/>
      <c r="CZ15" s="727"/>
      <c r="DA15" s="727"/>
      <c r="DB15" s="727"/>
      <c r="DC15" s="727"/>
      <c r="DD15" s="727"/>
      <c r="DE15" s="727"/>
      <c r="DF15" s="727"/>
      <c r="DG15" s="727"/>
      <c r="DH15" s="727"/>
      <c r="DI15" s="727"/>
      <c r="DJ15" s="727"/>
      <c r="DK15" s="727"/>
      <c r="DL15" s="727"/>
      <c r="DM15" s="727"/>
      <c r="DN15" s="727"/>
      <c r="DO15" s="727"/>
      <c r="DP15" s="727"/>
      <c r="DQ15" s="727"/>
      <c r="DR15" s="727"/>
      <c r="DS15" s="727"/>
      <c r="DT15" s="727"/>
      <c r="DU15" s="727"/>
      <c r="DV15" s="727"/>
      <c r="DW15" s="727"/>
      <c r="DX15" s="727"/>
      <c r="DY15" s="727"/>
      <c r="DZ15" s="727"/>
      <c r="EA15" s="727"/>
      <c r="EB15" s="727"/>
      <c r="EC15" s="727"/>
      <c r="ED15" s="727"/>
      <c r="EE15" s="727"/>
      <c r="EF15" s="727"/>
      <c r="EG15" s="727"/>
      <c r="EH15" s="727"/>
      <c r="EI15" s="727"/>
      <c r="EJ15" s="727"/>
      <c r="EK15" s="727"/>
      <c r="EL15" s="727"/>
      <c r="EM15" s="727"/>
      <c r="EN15" s="727"/>
      <c r="EO15" s="727"/>
      <c r="EP15" s="727"/>
      <c r="EQ15" s="727"/>
      <c r="ER15" s="727"/>
      <c r="ES15" s="727"/>
      <c r="ET15" s="727"/>
      <c r="EU15" s="727"/>
      <c r="EV15" s="727"/>
      <c r="EW15" s="727"/>
      <c r="EX15" s="727"/>
      <c r="EY15" s="727"/>
      <c r="EZ15" s="727"/>
      <c r="FA15" s="727"/>
      <c r="FB15" s="727"/>
      <c r="FC15" s="727"/>
      <c r="FD15" s="727"/>
      <c r="FE15" s="727"/>
      <c r="FF15" s="727"/>
      <c r="FG15" s="727"/>
      <c r="FH15" s="727"/>
      <c r="FI15" s="727"/>
      <c r="FJ15" s="727"/>
      <c r="FK15" s="727"/>
      <c r="FL15" s="727"/>
      <c r="FM15" s="727"/>
      <c r="FN15" s="727"/>
      <c r="FO15" s="727"/>
      <c r="FP15" s="727"/>
      <c r="FQ15" s="727"/>
      <c r="FR15" s="727"/>
      <c r="FS15" s="727"/>
      <c r="FT15" s="727"/>
      <c r="FU15" s="727"/>
      <c r="FV15" s="727"/>
      <c r="FW15" s="727"/>
      <c r="FX15" s="727"/>
      <c r="FY15" s="727"/>
      <c r="FZ15" s="727"/>
      <c r="GA15" s="727"/>
      <c r="GB15" s="727"/>
      <c r="GC15" s="727"/>
      <c r="GD15" s="727"/>
      <c r="GE15" s="727"/>
      <c r="GF15" s="727"/>
      <c r="GG15" s="727"/>
      <c r="GH15" s="727"/>
      <c r="GI15" s="727"/>
      <c r="GJ15" s="727"/>
      <c r="GK15" s="727"/>
      <c r="GL15" s="727"/>
      <c r="GM15" s="727"/>
      <c r="GN15" s="727"/>
      <c r="GO15" s="727"/>
      <c r="GP15" s="727"/>
      <c r="GQ15" s="727"/>
      <c r="GR15" s="727"/>
      <c r="GS15" s="727"/>
      <c r="GT15" s="727"/>
      <c r="GU15" s="727"/>
      <c r="GV15" s="727"/>
      <c r="GW15" s="727"/>
      <c r="GX15" s="727"/>
      <c r="GY15" s="727"/>
      <c r="GZ15" s="727"/>
      <c r="HA15" s="727"/>
      <c r="HB15" s="727"/>
      <c r="HC15" s="727"/>
      <c r="HD15" s="727"/>
      <c r="HE15" s="727"/>
      <c r="HF15" s="727"/>
      <c r="HG15" s="727"/>
      <c r="HH15" s="727"/>
      <c r="HI15" s="727"/>
      <c r="HJ15" s="727"/>
      <c r="HK15" s="727"/>
      <c r="HL15" s="727"/>
      <c r="HM15" s="727"/>
      <c r="HN15" s="727"/>
      <c r="HO15" s="727"/>
      <c r="HP15" s="727"/>
      <c r="HQ15" s="727"/>
      <c r="HR15" s="727"/>
      <c r="HS15" s="727"/>
      <c r="HT15" s="727"/>
      <c r="HU15" s="727"/>
      <c r="HV15" s="727"/>
      <c r="HW15" s="727"/>
      <c r="HX15" s="727"/>
      <c r="HY15" s="727"/>
      <c r="HZ15" s="727"/>
      <c r="IA15" s="727"/>
      <c r="IB15" s="727"/>
      <c r="IC15" s="727"/>
      <c r="ID15" s="727"/>
      <c r="IE15" s="727"/>
      <c r="IF15" s="727"/>
      <c r="IG15" s="727"/>
      <c r="IH15" s="727"/>
      <c r="II15" s="727"/>
      <c r="IJ15" s="727"/>
      <c r="IK15" s="727"/>
      <c r="IL15" s="727"/>
    </row>
    <row r="16" s="386" customFormat="1" ht="23.1" customHeight="1" spans="1:246">
      <c r="A16" s="419" t="s">
        <v>148</v>
      </c>
      <c r="B16" s="431"/>
      <c r="C16" s="721" t="s">
        <v>376</v>
      </c>
      <c r="D16" s="611">
        <v>15840</v>
      </c>
      <c r="E16" s="611">
        <v>0</v>
      </c>
      <c r="F16" s="611">
        <v>0</v>
      </c>
      <c r="G16" s="611">
        <v>0</v>
      </c>
      <c r="H16" s="611">
        <v>0</v>
      </c>
      <c r="I16" s="611">
        <v>15840</v>
      </c>
      <c r="J16" s="611">
        <v>0</v>
      </c>
      <c r="K16" s="611">
        <v>0</v>
      </c>
      <c r="L16" s="611">
        <v>0</v>
      </c>
      <c r="M16" s="611">
        <v>0</v>
      </c>
      <c r="N16" s="611">
        <v>0</v>
      </c>
      <c r="O16" s="611">
        <v>0</v>
      </c>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7"/>
      <c r="BT16" s="727"/>
      <c r="BU16" s="727"/>
      <c r="BV16" s="727"/>
      <c r="BW16" s="727"/>
      <c r="BX16" s="727"/>
      <c r="BY16" s="727"/>
      <c r="BZ16" s="727"/>
      <c r="CA16" s="727"/>
      <c r="CB16" s="727"/>
      <c r="CC16" s="727"/>
      <c r="CD16" s="727"/>
      <c r="CE16" s="727"/>
      <c r="CF16" s="727"/>
      <c r="CG16" s="727"/>
      <c r="CH16" s="727"/>
      <c r="CI16" s="727"/>
      <c r="CJ16" s="727"/>
      <c r="CK16" s="727"/>
      <c r="CL16" s="727"/>
      <c r="CM16" s="727"/>
      <c r="CN16" s="727"/>
      <c r="CO16" s="727"/>
      <c r="CP16" s="727"/>
      <c r="CQ16" s="727"/>
      <c r="CR16" s="727"/>
      <c r="CS16" s="727"/>
      <c r="CT16" s="727"/>
      <c r="CU16" s="727"/>
      <c r="CV16" s="727"/>
      <c r="CW16" s="727"/>
      <c r="CX16" s="727"/>
      <c r="CY16" s="727"/>
      <c r="CZ16" s="727"/>
      <c r="DA16" s="727"/>
      <c r="DB16" s="727"/>
      <c r="DC16" s="727"/>
      <c r="DD16" s="727"/>
      <c r="DE16" s="727"/>
      <c r="DF16" s="727"/>
      <c r="DG16" s="727"/>
      <c r="DH16" s="727"/>
      <c r="DI16" s="727"/>
      <c r="DJ16" s="727"/>
      <c r="DK16" s="727"/>
      <c r="DL16" s="727"/>
      <c r="DM16" s="727"/>
      <c r="DN16" s="727"/>
      <c r="DO16" s="727"/>
      <c r="DP16" s="727"/>
      <c r="DQ16" s="727"/>
      <c r="DR16" s="727"/>
      <c r="DS16" s="727"/>
      <c r="DT16" s="727"/>
      <c r="DU16" s="727"/>
      <c r="DV16" s="727"/>
      <c r="DW16" s="727"/>
      <c r="DX16" s="727"/>
      <c r="DY16" s="727"/>
      <c r="DZ16" s="727"/>
      <c r="EA16" s="727"/>
      <c r="EB16" s="727"/>
      <c r="EC16" s="727"/>
      <c r="ED16" s="727"/>
      <c r="EE16" s="727"/>
      <c r="EF16" s="727"/>
      <c r="EG16" s="727"/>
      <c r="EH16" s="727"/>
      <c r="EI16" s="727"/>
      <c r="EJ16" s="727"/>
      <c r="EK16" s="727"/>
      <c r="EL16" s="727"/>
      <c r="EM16" s="727"/>
      <c r="EN16" s="727"/>
      <c r="EO16" s="727"/>
      <c r="EP16" s="727"/>
      <c r="EQ16" s="727"/>
      <c r="ER16" s="727"/>
      <c r="ES16" s="727"/>
      <c r="ET16" s="727"/>
      <c r="EU16" s="727"/>
      <c r="EV16" s="727"/>
      <c r="EW16" s="727"/>
      <c r="EX16" s="727"/>
      <c r="EY16" s="727"/>
      <c r="EZ16" s="727"/>
      <c r="FA16" s="727"/>
      <c r="FB16" s="727"/>
      <c r="FC16" s="727"/>
      <c r="FD16" s="727"/>
      <c r="FE16" s="727"/>
      <c r="FF16" s="727"/>
      <c r="FG16" s="727"/>
      <c r="FH16" s="727"/>
      <c r="FI16" s="727"/>
      <c r="FJ16" s="727"/>
      <c r="FK16" s="727"/>
      <c r="FL16" s="727"/>
      <c r="FM16" s="727"/>
      <c r="FN16" s="727"/>
      <c r="FO16" s="727"/>
      <c r="FP16" s="727"/>
      <c r="FQ16" s="727"/>
      <c r="FR16" s="727"/>
      <c r="FS16" s="727"/>
      <c r="FT16" s="727"/>
      <c r="FU16" s="727"/>
      <c r="FV16" s="727"/>
      <c r="FW16" s="727"/>
      <c r="FX16" s="727"/>
      <c r="FY16" s="727"/>
      <c r="FZ16" s="727"/>
      <c r="GA16" s="727"/>
      <c r="GB16" s="727"/>
      <c r="GC16" s="727"/>
      <c r="GD16" s="727"/>
      <c r="GE16" s="727"/>
      <c r="GF16" s="727"/>
      <c r="GG16" s="727"/>
      <c r="GH16" s="727"/>
      <c r="GI16" s="727"/>
      <c r="GJ16" s="727"/>
      <c r="GK16" s="727"/>
      <c r="GL16" s="727"/>
      <c r="GM16" s="727"/>
      <c r="GN16" s="727"/>
      <c r="GO16" s="727"/>
      <c r="GP16" s="727"/>
      <c r="GQ16" s="727"/>
      <c r="GR16" s="727"/>
      <c r="GS16" s="727"/>
      <c r="GT16" s="727"/>
      <c r="GU16" s="727"/>
      <c r="GV16" s="727"/>
      <c r="GW16" s="727"/>
      <c r="GX16" s="727"/>
      <c r="GY16" s="727"/>
      <c r="GZ16" s="727"/>
      <c r="HA16" s="727"/>
      <c r="HB16" s="727"/>
      <c r="HC16" s="727"/>
      <c r="HD16" s="727"/>
      <c r="HE16" s="727"/>
      <c r="HF16" s="727"/>
      <c r="HG16" s="727"/>
      <c r="HH16" s="727"/>
      <c r="HI16" s="727"/>
      <c r="HJ16" s="727"/>
      <c r="HK16" s="727"/>
      <c r="HL16" s="727"/>
      <c r="HM16" s="727"/>
      <c r="HN16" s="727"/>
      <c r="HO16" s="727"/>
      <c r="HP16" s="727"/>
      <c r="HQ16" s="727"/>
      <c r="HR16" s="727"/>
      <c r="HS16" s="727"/>
      <c r="HT16" s="727"/>
      <c r="HU16" s="727"/>
      <c r="HV16" s="727"/>
      <c r="HW16" s="727"/>
      <c r="HX16" s="727"/>
      <c r="HY16" s="727"/>
      <c r="HZ16" s="727"/>
      <c r="IA16" s="727"/>
      <c r="IB16" s="727"/>
      <c r="IC16" s="727"/>
      <c r="ID16" s="727"/>
      <c r="IE16" s="727"/>
      <c r="IF16" s="727"/>
      <c r="IG16" s="727"/>
      <c r="IH16" s="727"/>
      <c r="II16" s="727"/>
      <c r="IJ16" s="727"/>
      <c r="IK16" s="727"/>
      <c r="IL16" s="727"/>
    </row>
    <row r="17" s="410" customFormat="1" ht="23" customHeight="1" spans="1:15">
      <c r="A17" s="445"/>
      <c r="B17" s="416" t="s">
        <v>113</v>
      </c>
      <c r="C17" s="417" t="s">
        <v>282</v>
      </c>
      <c r="D17" s="719">
        <v>23400</v>
      </c>
      <c r="E17" s="719">
        <v>0</v>
      </c>
      <c r="F17" s="719">
        <v>0</v>
      </c>
      <c r="G17" s="719">
        <v>0</v>
      </c>
      <c r="H17" s="719">
        <v>0</v>
      </c>
      <c r="I17" s="719">
        <v>23400</v>
      </c>
      <c r="J17" s="719">
        <v>0</v>
      </c>
      <c r="K17" s="719">
        <v>0</v>
      </c>
      <c r="L17" s="719">
        <v>0</v>
      </c>
      <c r="M17" s="719">
        <v>0</v>
      </c>
      <c r="N17" s="719">
        <v>0</v>
      </c>
      <c r="O17" s="725">
        <v>0</v>
      </c>
    </row>
    <row r="18" s="410" customFormat="1" ht="23" customHeight="1" spans="1:15">
      <c r="A18" s="422" t="s">
        <v>298</v>
      </c>
      <c r="B18" s="433"/>
      <c r="C18" s="697" t="s">
        <v>145</v>
      </c>
      <c r="D18" s="611">
        <v>23400</v>
      </c>
      <c r="E18" s="611">
        <v>0</v>
      </c>
      <c r="F18" s="611">
        <v>0</v>
      </c>
      <c r="G18" s="611">
        <v>0</v>
      </c>
      <c r="H18" s="611">
        <v>0</v>
      </c>
      <c r="I18" s="611">
        <v>23400</v>
      </c>
      <c r="J18" s="611">
        <v>0</v>
      </c>
      <c r="K18" s="611">
        <v>0</v>
      </c>
      <c r="L18" s="611">
        <v>0</v>
      </c>
      <c r="M18" s="611">
        <v>0</v>
      </c>
      <c r="N18" s="719"/>
      <c r="O18" s="725"/>
    </row>
    <row r="19" s="410" customFormat="1" ht="23" customHeight="1" spans="1:15">
      <c r="A19" s="422" t="s">
        <v>299</v>
      </c>
      <c r="B19" s="433"/>
      <c r="C19" s="697" t="s">
        <v>147</v>
      </c>
      <c r="D19" s="611">
        <v>23400</v>
      </c>
      <c r="E19" s="611">
        <v>0</v>
      </c>
      <c r="F19" s="611">
        <v>0</v>
      </c>
      <c r="G19" s="611">
        <v>0</v>
      </c>
      <c r="H19" s="611">
        <v>0</v>
      </c>
      <c r="I19" s="611">
        <v>23400</v>
      </c>
      <c r="J19" s="611">
        <v>0</v>
      </c>
      <c r="K19" s="611">
        <v>0</v>
      </c>
      <c r="L19" s="611">
        <v>0</v>
      </c>
      <c r="M19" s="611">
        <v>0</v>
      </c>
      <c r="N19" s="719"/>
      <c r="O19" s="725"/>
    </row>
    <row r="20" s="386" customFormat="1" ht="23.1" customHeight="1" spans="1:246">
      <c r="A20" s="422" t="s">
        <v>300</v>
      </c>
      <c r="B20" s="436"/>
      <c r="C20" s="721" t="s">
        <v>376</v>
      </c>
      <c r="D20" s="611">
        <v>23400</v>
      </c>
      <c r="E20" s="611">
        <v>0</v>
      </c>
      <c r="F20" s="611">
        <v>0</v>
      </c>
      <c r="G20" s="611">
        <v>0</v>
      </c>
      <c r="H20" s="611">
        <v>0</v>
      </c>
      <c r="I20" s="611">
        <v>23400</v>
      </c>
      <c r="J20" s="611">
        <v>0</v>
      </c>
      <c r="K20" s="611">
        <v>0</v>
      </c>
      <c r="L20" s="611">
        <v>0</v>
      </c>
      <c r="M20" s="611">
        <v>0</v>
      </c>
      <c r="N20" s="611">
        <v>0</v>
      </c>
      <c r="O20" s="611">
        <v>0</v>
      </c>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c r="BD20" s="727"/>
      <c r="BE20" s="727"/>
      <c r="BF20" s="727"/>
      <c r="BG20" s="727"/>
      <c r="BH20" s="727"/>
      <c r="BI20" s="727"/>
      <c r="BJ20" s="727"/>
      <c r="BK20" s="727"/>
      <c r="BL20" s="727"/>
      <c r="BM20" s="727"/>
      <c r="BN20" s="727"/>
      <c r="BO20" s="727"/>
      <c r="BP20" s="727"/>
      <c r="BQ20" s="727"/>
      <c r="BR20" s="727"/>
      <c r="BS20" s="727"/>
      <c r="BT20" s="727"/>
      <c r="BU20" s="727"/>
      <c r="BV20" s="727"/>
      <c r="BW20" s="727"/>
      <c r="BX20" s="727"/>
      <c r="BY20" s="727"/>
      <c r="BZ20" s="727"/>
      <c r="CA20" s="727"/>
      <c r="CB20" s="727"/>
      <c r="CC20" s="727"/>
      <c r="CD20" s="727"/>
      <c r="CE20" s="727"/>
      <c r="CF20" s="727"/>
      <c r="CG20" s="727"/>
      <c r="CH20" s="727"/>
      <c r="CI20" s="727"/>
      <c r="CJ20" s="727"/>
      <c r="CK20" s="727"/>
      <c r="CL20" s="727"/>
      <c r="CM20" s="727"/>
      <c r="CN20" s="727"/>
      <c r="CO20" s="727"/>
      <c r="CP20" s="727"/>
      <c r="CQ20" s="727"/>
      <c r="CR20" s="727"/>
      <c r="CS20" s="727"/>
      <c r="CT20" s="727"/>
      <c r="CU20" s="727"/>
      <c r="CV20" s="727"/>
      <c r="CW20" s="727"/>
      <c r="CX20" s="727"/>
      <c r="CY20" s="727"/>
      <c r="CZ20" s="727"/>
      <c r="DA20" s="727"/>
      <c r="DB20" s="727"/>
      <c r="DC20" s="727"/>
      <c r="DD20" s="727"/>
      <c r="DE20" s="727"/>
      <c r="DF20" s="727"/>
      <c r="DG20" s="727"/>
      <c r="DH20" s="727"/>
      <c r="DI20" s="727"/>
      <c r="DJ20" s="727"/>
      <c r="DK20" s="727"/>
      <c r="DL20" s="727"/>
      <c r="DM20" s="727"/>
      <c r="DN20" s="727"/>
      <c r="DO20" s="727"/>
      <c r="DP20" s="727"/>
      <c r="DQ20" s="727"/>
      <c r="DR20" s="727"/>
      <c r="DS20" s="727"/>
      <c r="DT20" s="727"/>
      <c r="DU20" s="727"/>
      <c r="DV20" s="727"/>
      <c r="DW20" s="727"/>
      <c r="DX20" s="727"/>
      <c r="DY20" s="727"/>
      <c r="DZ20" s="727"/>
      <c r="EA20" s="727"/>
      <c r="EB20" s="727"/>
      <c r="EC20" s="727"/>
      <c r="ED20" s="727"/>
      <c r="EE20" s="727"/>
      <c r="EF20" s="727"/>
      <c r="EG20" s="727"/>
      <c r="EH20" s="727"/>
      <c r="EI20" s="727"/>
      <c r="EJ20" s="727"/>
      <c r="EK20" s="727"/>
      <c r="EL20" s="727"/>
      <c r="EM20" s="727"/>
      <c r="EN20" s="727"/>
      <c r="EO20" s="727"/>
      <c r="EP20" s="727"/>
      <c r="EQ20" s="727"/>
      <c r="ER20" s="727"/>
      <c r="ES20" s="727"/>
      <c r="ET20" s="727"/>
      <c r="EU20" s="727"/>
      <c r="EV20" s="727"/>
      <c r="EW20" s="727"/>
      <c r="EX20" s="727"/>
      <c r="EY20" s="727"/>
      <c r="EZ20" s="727"/>
      <c r="FA20" s="727"/>
      <c r="FB20" s="727"/>
      <c r="FC20" s="727"/>
      <c r="FD20" s="727"/>
      <c r="FE20" s="727"/>
      <c r="FF20" s="727"/>
      <c r="FG20" s="727"/>
      <c r="FH20" s="727"/>
      <c r="FI20" s="727"/>
      <c r="FJ20" s="727"/>
      <c r="FK20" s="727"/>
      <c r="FL20" s="727"/>
      <c r="FM20" s="727"/>
      <c r="FN20" s="727"/>
      <c r="FO20" s="727"/>
      <c r="FP20" s="727"/>
      <c r="FQ20" s="727"/>
      <c r="FR20" s="727"/>
      <c r="FS20" s="727"/>
      <c r="FT20" s="727"/>
      <c r="FU20" s="727"/>
      <c r="FV20" s="727"/>
      <c r="FW20" s="727"/>
      <c r="FX20" s="727"/>
      <c r="FY20" s="727"/>
      <c r="FZ20" s="727"/>
      <c r="GA20" s="727"/>
      <c r="GB20" s="727"/>
      <c r="GC20" s="727"/>
      <c r="GD20" s="727"/>
      <c r="GE20" s="727"/>
      <c r="GF20" s="727"/>
      <c r="GG20" s="727"/>
      <c r="GH20" s="727"/>
      <c r="GI20" s="727"/>
      <c r="GJ20" s="727"/>
      <c r="GK20" s="727"/>
      <c r="GL20" s="727"/>
      <c r="GM20" s="727"/>
      <c r="GN20" s="727"/>
      <c r="GO20" s="727"/>
      <c r="GP20" s="727"/>
      <c r="GQ20" s="727"/>
      <c r="GR20" s="727"/>
      <c r="GS20" s="727"/>
      <c r="GT20" s="727"/>
      <c r="GU20" s="727"/>
      <c r="GV20" s="727"/>
      <c r="GW20" s="727"/>
      <c r="GX20" s="727"/>
      <c r="GY20" s="727"/>
      <c r="GZ20" s="727"/>
      <c r="HA20" s="727"/>
      <c r="HB20" s="727"/>
      <c r="HC20" s="727"/>
      <c r="HD20" s="727"/>
      <c r="HE20" s="727"/>
      <c r="HF20" s="727"/>
      <c r="HG20" s="727"/>
      <c r="HH20" s="727"/>
      <c r="HI20" s="727"/>
      <c r="HJ20" s="727"/>
      <c r="HK20" s="727"/>
      <c r="HL20" s="727"/>
      <c r="HM20" s="727"/>
      <c r="HN20" s="727"/>
      <c r="HO20" s="727"/>
      <c r="HP20" s="727"/>
      <c r="HQ20" s="727"/>
      <c r="HR20" s="727"/>
      <c r="HS20" s="727"/>
      <c r="HT20" s="727"/>
      <c r="HU20" s="727"/>
      <c r="HV20" s="727"/>
      <c r="HW20" s="727"/>
      <c r="HX20" s="727"/>
      <c r="HY20" s="727"/>
      <c r="HZ20" s="727"/>
      <c r="IA20" s="727"/>
      <c r="IB20" s="727"/>
      <c r="IC20" s="727"/>
      <c r="ID20" s="727"/>
      <c r="IE20" s="727"/>
      <c r="IF20" s="727"/>
      <c r="IG20" s="727"/>
      <c r="IH20" s="727"/>
      <c r="II20" s="727"/>
      <c r="IJ20" s="727"/>
      <c r="IK20" s="727"/>
      <c r="IL20" s="727"/>
    </row>
    <row r="21" s="366" customFormat="1" ht="12" spans="2:2">
      <c r="B21" s="722"/>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农村户村厕所改建和污水治理</vt:lpstr>
      <vt:lpstr>粮食生产扶持</vt:lpstr>
      <vt:lpstr>磊石渔场税费改革转移支付</vt:lpstr>
      <vt:lpstr>生猪定点屠宰食品安全监督</vt:lpstr>
      <vt:lpstr>小三场税费改革(种畜场、水产良种场）</vt:lpstr>
      <vt:lpstr>农机购置、农机作业配套经费</vt:lpstr>
      <vt:lpstr>平安农机创建及免费农机监理</vt:lpstr>
      <vt:lpstr>农村公益事业财政奖补</vt:lpstr>
      <vt:lpstr>农村土地经营权有序流转、仲裁</vt:lpstr>
      <vt:lpstr>农村土地确权、农村集体产权制度改革、农村宅基地改革</vt:lpstr>
      <vt:lpstr>2022年农林水运转经费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2023-07-03T07:38:14Z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14F3921BAF40468FAC5DD03E7E15303C_13</vt:lpwstr>
  </property>
  <property fmtid="{D5CDD505-2E9C-101B-9397-08002B2CF9AE}" pid="4" name="KSOProductBuildVer">
    <vt:lpwstr>2052-11.1.0.14309</vt:lpwstr>
  </property>
</Properties>
</file>