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720" windowHeight="12630" tabRatio="657"/>
  </bookViews>
  <sheets>
    <sheet name="编报说明" sheetId="10" r:id="rId1"/>
    <sheet name="收入支出决算总表" sheetId="1" r:id="rId2"/>
    <sheet name="收入决算总表" sheetId="2" r:id="rId3"/>
    <sheet name="支出决算总表" sheetId="3" r:id="rId4"/>
    <sheet name="财政拨款收入支出决算总表" sheetId="4" r:id="rId5"/>
    <sheet name="一般公共预算财政拨款支出决算表" sheetId="5" r:id="rId6"/>
    <sheet name="一般公共预算财政拨款基本支出决算表" sheetId="6" r:id="rId7"/>
    <sheet name="一般公共预算财政拨款“三公”经费支出决算表" sheetId="7" r:id="rId8"/>
    <sheet name="政府性基金预算财政拨款收入支出决算表" sheetId="8" r:id="rId9"/>
  </sheets>
  <externalReferences>
    <externalReference r:id="rId10"/>
    <externalReference r:id="rId11"/>
    <externalReference r:id="rId12"/>
    <externalReference r:id="rId13"/>
    <externalReference r:id="rId14"/>
    <externalReference r:id="rId15"/>
    <externalReference r:id="rId16"/>
  </externalReferences>
  <calcPr calcId="125725"/>
</workbook>
</file>

<file path=xl/calcChain.xml><?xml version="1.0" encoding="utf-8"?>
<calcChain xmlns="http://schemas.openxmlformats.org/spreadsheetml/2006/main">
  <c r="B17" i="7"/>
  <c r="B16"/>
  <c r="B14"/>
  <c r="B13"/>
  <c r="B12"/>
  <c r="B11"/>
  <c r="B9"/>
  <c r="B8"/>
  <c r="B6"/>
  <c r="B5"/>
  <c r="E50" i="6"/>
  <c r="D50"/>
  <c r="C50"/>
  <c r="E49"/>
  <c r="D49"/>
  <c r="C49"/>
  <c r="E48"/>
  <c r="D48"/>
  <c r="C48"/>
  <c r="E47"/>
  <c r="D47"/>
  <c r="C47"/>
  <c r="E46"/>
  <c r="D46"/>
  <c r="C46"/>
  <c r="E45"/>
  <c r="D45"/>
  <c r="C45"/>
  <c r="E44"/>
  <c r="D44"/>
  <c r="C44"/>
  <c r="E43"/>
  <c r="D43"/>
  <c r="C43"/>
  <c r="E42"/>
  <c r="D42"/>
  <c r="C42"/>
  <c r="E41"/>
  <c r="D41"/>
  <c r="C41"/>
  <c r="E40"/>
  <c r="D40"/>
  <c r="C40"/>
  <c r="D39"/>
  <c r="C39"/>
  <c r="E38"/>
  <c r="D38"/>
  <c r="C38"/>
  <c r="E37"/>
  <c r="D37"/>
  <c r="C37"/>
  <c r="E36"/>
  <c r="D36"/>
  <c r="C36"/>
  <c r="E35"/>
  <c r="D35"/>
  <c r="C35"/>
  <c r="E34"/>
  <c r="D34"/>
  <c r="C34"/>
  <c r="E33"/>
  <c r="D33"/>
  <c r="C33"/>
  <c r="D32"/>
  <c r="E31"/>
  <c r="D31"/>
  <c r="C31"/>
  <c r="D30"/>
  <c r="E29"/>
  <c r="D29"/>
  <c r="C29"/>
  <c r="E28"/>
  <c r="D28"/>
  <c r="C28"/>
  <c r="E27"/>
  <c r="D27"/>
  <c r="C27"/>
  <c r="E26"/>
  <c r="D26"/>
  <c r="C26"/>
  <c r="E25"/>
  <c r="D25"/>
  <c r="C25"/>
  <c r="E24"/>
  <c r="D24"/>
  <c r="C24"/>
  <c r="E23"/>
  <c r="D23"/>
  <c r="C23"/>
  <c r="E22"/>
  <c r="D22"/>
  <c r="C22"/>
  <c r="E21"/>
  <c r="D21"/>
  <c r="C21"/>
  <c r="E20"/>
  <c r="D20"/>
  <c r="C20"/>
  <c r="E19"/>
  <c r="D19"/>
  <c r="C19"/>
  <c r="E18"/>
  <c r="D18"/>
  <c r="C18"/>
  <c r="E17"/>
  <c r="D17"/>
  <c r="C17"/>
  <c r="E16"/>
  <c r="D16"/>
  <c r="C16"/>
  <c r="E15"/>
  <c r="D15"/>
  <c r="C15"/>
  <c r="E14"/>
  <c r="D14"/>
  <c r="C14"/>
  <c r="E13"/>
  <c r="D13"/>
  <c r="C13"/>
  <c r="E12"/>
  <c r="D12"/>
  <c r="C12"/>
  <c r="E11"/>
  <c r="D11"/>
  <c r="C11"/>
  <c r="E10"/>
  <c r="D10"/>
  <c r="C10"/>
  <c r="E9"/>
  <c r="D9"/>
  <c r="C9"/>
  <c r="E8"/>
  <c r="D8"/>
  <c r="C8"/>
  <c r="E7"/>
  <c r="D7"/>
  <c r="C7"/>
  <c r="E6"/>
  <c r="D6"/>
  <c r="C6"/>
  <c r="F17" i="5"/>
  <c r="D17"/>
  <c r="F16"/>
  <c r="E16"/>
  <c r="D16"/>
  <c r="F15"/>
  <c r="E15"/>
  <c r="D15"/>
  <c r="D14"/>
  <c r="F12"/>
  <c r="E12"/>
  <c r="D12"/>
  <c r="D9"/>
  <c r="C21" i="4"/>
  <c r="H20"/>
  <c r="G20"/>
  <c r="F20"/>
  <c r="C20"/>
  <c r="H19"/>
  <c r="G19"/>
  <c r="F19"/>
  <c r="C19"/>
  <c r="H18"/>
  <c r="G18"/>
  <c r="F18"/>
  <c r="H17"/>
  <c r="G17"/>
  <c r="F17"/>
  <c r="C17"/>
  <c r="C16"/>
  <c r="H15"/>
  <c r="C15"/>
  <c r="C14"/>
  <c r="H13"/>
  <c r="G13"/>
  <c r="F13"/>
  <c r="C13"/>
  <c r="H12"/>
  <c r="G12"/>
  <c r="F12"/>
  <c r="C12"/>
  <c r="H11"/>
  <c r="G11"/>
  <c r="F11"/>
  <c r="C11"/>
  <c r="H10"/>
  <c r="G10"/>
  <c r="F10"/>
  <c r="C10"/>
  <c r="H9"/>
  <c r="G9"/>
  <c r="F9"/>
  <c r="C9"/>
  <c r="H8"/>
  <c r="G8"/>
  <c r="F8"/>
  <c r="C8"/>
  <c r="I16" i="3"/>
  <c r="H16"/>
  <c r="G16"/>
  <c r="F16"/>
  <c r="E16"/>
  <c r="D16"/>
  <c r="I15"/>
  <c r="H15"/>
  <c r="G15"/>
  <c r="F15"/>
  <c r="E15"/>
  <c r="D15"/>
  <c r="I14"/>
  <c r="H14"/>
  <c r="G14"/>
  <c r="F14"/>
  <c r="E14"/>
  <c r="D14"/>
  <c r="I13"/>
  <c r="H13"/>
  <c r="G13"/>
  <c r="D13"/>
  <c r="I11"/>
  <c r="H11"/>
  <c r="G11"/>
  <c r="F11"/>
  <c r="E11"/>
  <c r="D11"/>
  <c r="I10"/>
  <c r="H10"/>
  <c r="G10"/>
  <c r="I9"/>
  <c r="H9"/>
  <c r="G9"/>
  <c r="I8"/>
  <c r="H8"/>
  <c r="G8"/>
  <c r="D8"/>
  <c r="J16" i="2"/>
  <c r="I16"/>
  <c r="H16"/>
  <c r="G16"/>
  <c r="F16"/>
  <c r="J15"/>
  <c r="I15"/>
  <c r="H15"/>
  <c r="G15"/>
  <c r="F15"/>
  <c r="I14"/>
  <c r="H14"/>
  <c r="G14"/>
  <c r="F14"/>
  <c r="E14"/>
  <c r="J13"/>
  <c r="I13"/>
  <c r="H13"/>
  <c r="G13"/>
  <c r="F13"/>
  <c r="E13"/>
  <c r="J11"/>
  <c r="I11"/>
  <c r="H11"/>
  <c r="G11"/>
  <c r="F11"/>
  <c r="I10"/>
  <c r="H10"/>
  <c r="G10"/>
  <c r="F10"/>
  <c r="I9"/>
  <c r="H9"/>
  <c r="G9"/>
  <c r="F9"/>
  <c r="I8"/>
  <c r="H8"/>
  <c r="G8"/>
  <c r="F8"/>
  <c r="C20" i="1"/>
  <c r="F19"/>
  <c r="C19"/>
  <c r="F18"/>
  <c r="C18"/>
  <c r="F17"/>
  <c r="C17"/>
  <c r="C15"/>
  <c r="C14"/>
  <c r="F13"/>
  <c r="F12"/>
  <c r="C12"/>
  <c r="F11"/>
  <c r="C11"/>
  <c r="F10"/>
  <c r="C10"/>
  <c r="F9"/>
  <c r="C9"/>
  <c r="F8"/>
</calcChain>
</file>

<file path=xl/sharedStrings.xml><?xml version="1.0" encoding="utf-8"?>
<sst xmlns="http://schemas.openxmlformats.org/spreadsheetml/2006/main" count="388" uniqueCount="266">
  <si>
    <t>收入支出决算总表</t>
  </si>
  <si>
    <t>公开01表</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</si>
  <si>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</si>
  <si>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</si>
  <si>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</si>
  <si>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</si>
  <si>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</si>
  <si>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</si>
  <si>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</si>
  <si>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</si>
  <si>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</si>
  <si>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</si>
  <si>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</si>
  <si>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</si>
  <si>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</si>
  <si>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</si>
  <si>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</si>
  <si>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</si>
  <si>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</si>
  <si>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</si>
  <si>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</si>
  <si>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</si>
  <si>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</si>
  <si>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</si>
  <si>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</si>
  <si>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</si>
  <si>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</si>
  <si>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</si>
  <si>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</si>
  <si>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</si>
  <si>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</si>
  <si>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</si>
  <si>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</si>
  <si>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</si>
  <si>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七、社会保障和就业支出</t>
  </si>
  <si>
    <t>20</t>
  </si>
  <si>
    <t>8</t>
  </si>
  <si>
    <t>八、交通运输支出</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</si>
  <si>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</si>
  <si>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</si>
  <si>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</si>
  <si>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</si>
  <si>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</si>
  <si>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</si>
  <si>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</si>
  <si>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</si>
  <si>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</si>
  <si>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</si>
  <si>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</si>
  <si>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</si>
  <si>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</si>
  <si>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</si>
  <si>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</si>
  <si>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</si>
  <si>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</si>
  <si>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</si>
  <si>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rPr>
        <sz val="10"/>
        <rFont val="宋体"/>
        <family val="3"/>
        <charset val="134"/>
      </rPr>
      <t>注：本表反映部门本年度的总收支和年末结转结余情况</t>
    </r>
    <r>
      <rPr>
        <sz val="10"/>
        <rFont val="宋体"/>
        <family val="3"/>
        <charset val="134"/>
      </rPr>
      <t>。</t>
    </r>
  </si>
  <si>
    <t>收入决算总表</t>
  </si>
  <si>
    <t>公开02表</t>
  </si>
  <si>
    <t>财政拨款收入</t>
  </si>
  <si>
    <t>上级补助收入</t>
  </si>
  <si>
    <t>事业收入</t>
  </si>
  <si>
    <t>经营收入</t>
  </si>
  <si>
    <t>附属单位上缴收入</t>
  </si>
  <si>
    <t>其他收入</t>
  </si>
  <si>
    <t>功能分类科目编码</t>
  </si>
  <si>
    <t>科目名称</t>
  </si>
  <si>
    <t>栏次</t>
  </si>
  <si>
    <t>交通运输支出</t>
  </si>
  <si>
    <t>21401</t>
  </si>
  <si>
    <t>公路水路运输</t>
  </si>
  <si>
    <t>2140101</t>
  </si>
  <si>
    <t>行政运行</t>
  </si>
  <si>
    <t>2140102</t>
  </si>
  <si>
    <t>一般行政管理事务</t>
  </si>
  <si>
    <t>2140106</t>
  </si>
  <si>
    <t>公路养护</t>
  </si>
  <si>
    <t>2140199</t>
  </si>
  <si>
    <t>其他公路水路运输支出</t>
  </si>
  <si>
    <t>社会保障和就业支出</t>
  </si>
  <si>
    <t>21499</t>
  </si>
  <si>
    <t>其他交通运输支出</t>
  </si>
  <si>
    <t>注：本表反映部门本年度取得的各项收入情况。</t>
  </si>
  <si>
    <t>支出决算总表</t>
  </si>
  <si>
    <t>公开03表</t>
  </si>
  <si>
    <t>部门：汨罗市交通运输系统</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</si>
  <si>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</si>
  <si>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</si>
  <si>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</si>
  <si>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</si>
  <si>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</si>
  <si>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</si>
  <si>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</si>
  <si>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</si>
  <si>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</si>
  <si>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</si>
  <si>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</si>
  <si>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</si>
  <si>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</si>
  <si>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</si>
  <si>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</si>
  <si>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</si>
  <si>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</si>
  <si>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r>
      <rPr>
        <sz val="10"/>
        <rFont val="宋体"/>
        <family val="3"/>
        <charset val="134"/>
      </rPr>
      <t>注：本表反映部门本年度一般公共预算财政拨款和政府性基金预算财政拨款的总收支和年末结转结余情况</t>
    </r>
    <r>
      <rPr>
        <sz val="10"/>
        <rFont val="宋体"/>
        <family val="3"/>
        <charset val="134"/>
      </rPr>
      <t>。</t>
    </r>
  </si>
  <si>
    <t>一般公共预算财政拨款支出决算表</t>
  </si>
  <si>
    <r>
      <rPr>
        <sz val="10"/>
        <color indexed="8"/>
        <rFont val="宋体"/>
        <family val="3"/>
        <charset val="134"/>
      </rPr>
      <t>公开0</t>
    </r>
    <r>
      <rPr>
        <sz val="10"/>
        <color indexed="8"/>
        <rFont val="宋体"/>
        <family val="3"/>
        <charset val="134"/>
      </rPr>
      <t>5</t>
    </r>
    <r>
      <rPr>
        <sz val="10"/>
        <color indexed="8"/>
        <rFont val="宋体"/>
        <family val="3"/>
        <charset val="134"/>
      </rPr>
      <t>表</t>
    </r>
  </si>
  <si>
    <r>
      <rPr>
        <sz val="12"/>
        <rFont val="宋体"/>
        <family val="3"/>
        <charset val="134"/>
      </rPr>
      <t xml:space="preserve">项 </t>
    </r>
    <r>
      <rPr>
        <sz val="11"/>
        <color indexed="8"/>
        <rFont val="宋体"/>
        <family val="3"/>
        <charset val="134"/>
      </rPr>
      <t xml:space="preserve">   </t>
    </r>
    <r>
      <rPr>
        <sz val="12"/>
        <rFont val="宋体"/>
        <family val="3"/>
        <charset val="134"/>
      </rPr>
      <t>目</t>
    </r>
  </si>
  <si>
    <t xml:space="preserve">基本支出  </t>
  </si>
  <si>
    <t>注：本表反映部门本年度一般公共预算财政拨款实际支出情况。</t>
  </si>
  <si>
    <t>一般公共预算财政拨款基本支出决算表</t>
  </si>
  <si>
    <t>公开06表                    单位 :万元</t>
  </si>
  <si>
    <t>经济分类科目</t>
  </si>
  <si>
    <t>2017年基本支出</t>
  </si>
  <si>
    <t>科目编码</t>
  </si>
  <si>
    <t>人员经费</t>
  </si>
  <si>
    <t>公用经费</t>
  </si>
  <si>
    <t>工资福利支出</t>
  </si>
  <si>
    <t xml:space="preserve">  基本工资</t>
  </si>
  <si>
    <t xml:space="preserve">  津贴补贴</t>
  </si>
  <si>
    <r>
      <rPr>
        <b/>
        <sz val="12"/>
        <rFont val="宋体"/>
        <family val="3"/>
        <charset val="134"/>
      </rPr>
      <t xml:space="preserve"> </t>
    </r>
    <r>
      <rPr>
        <sz val="12"/>
        <rFont val="宋体"/>
        <family val="3"/>
        <charset val="134"/>
      </rPr>
      <t xml:space="preserve"> </t>
    </r>
    <r>
      <rPr>
        <sz val="12"/>
        <rFont val="宋体"/>
        <family val="3"/>
        <charset val="134"/>
      </rPr>
      <t>奖金</t>
    </r>
  </si>
  <si>
    <t xml:space="preserve">  社会保障缴费</t>
  </si>
  <si>
    <t xml:space="preserve">  绩效工资</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</si>
  <si>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</si>
  <si>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</si>
  <si>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</si>
  <si>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</si>
  <si>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</si>
  <si>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</si>
  <si>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</si>
  <si>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</si>
  <si>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</si>
  <si>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</si>
  <si>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</si>
  <si>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</si>
  <si>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</si>
  <si>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</si>
  <si>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</si>
  <si>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</si>
  <si>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</si>
  <si>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</si>
  <si>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</si>
  <si>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</si>
  <si>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</si>
  <si>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</si>
  <si>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</si>
  <si>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</si>
  <si>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</si>
  <si>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</si>
  <si>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其他一般商品和服务支出</t>
  </si>
  <si>
    <t>对个人和家庭的补助</t>
  </si>
  <si>
    <t xml:space="preserve">  离休费</t>
  </si>
  <si>
    <t xml:space="preserve">  退休费</t>
  </si>
  <si>
    <t xml:space="preserve">  抚恤金</t>
  </si>
  <si>
    <t xml:space="preserve">  生活补助</t>
  </si>
  <si>
    <t xml:space="preserve">  医疗费</t>
  </si>
  <si>
    <t xml:space="preserve">  奖励金</t>
  </si>
  <si>
    <t xml:space="preserve">  住房公积金</t>
  </si>
  <si>
    <t xml:space="preserve">  其他对个人和家庭的补助</t>
  </si>
  <si>
    <t>资本性支出</t>
  </si>
  <si>
    <t>其他资本性支出</t>
  </si>
  <si>
    <t>一般公共预算财政拨款“三公”经费支出决算表</t>
  </si>
  <si>
    <r>
      <rPr>
        <sz val="10"/>
        <rFont val="仿宋_GB2312"/>
        <family val="3"/>
        <charset val="134"/>
      </rPr>
      <t>公开</t>
    </r>
    <r>
      <rPr>
        <sz val="10"/>
        <rFont val="宋体"/>
        <family val="3"/>
        <charset val="134"/>
      </rPr>
      <t>07</t>
    </r>
    <r>
      <rPr>
        <sz val="10"/>
        <rFont val="仿宋_GB2312"/>
        <family val="3"/>
        <charset val="134"/>
      </rPr>
      <t>表</t>
    </r>
  </si>
  <si>
    <t>部门名称：汨罗市交通运输系统</t>
  </si>
  <si>
    <t>金额单位：万元</t>
  </si>
  <si>
    <t>项目</t>
  </si>
  <si>
    <r>
      <rPr>
        <sz val="12"/>
        <rFont val="宋体"/>
        <family val="3"/>
        <charset val="134"/>
      </rPr>
      <t>201</t>
    </r>
    <r>
      <rPr>
        <sz val="12"/>
        <rFont val="宋体"/>
        <family val="3"/>
        <charset val="134"/>
      </rPr>
      <t>7</t>
    </r>
    <r>
      <rPr>
        <sz val="12"/>
        <rFont val="宋体"/>
        <family val="3"/>
        <charset val="134"/>
      </rPr>
      <t>年与201</t>
    </r>
    <r>
      <rPr>
        <sz val="12"/>
        <rFont val="宋体"/>
        <family val="3"/>
        <charset val="134"/>
      </rPr>
      <t>6</t>
    </r>
    <r>
      <rPr>
        <sz val="12"/>
        <rFont val="宋体"/>
        <family val="3"/>
        <charset val="134"/>
      </rPr>
      <t>年对比增减变化原因</t>
    </r>
  </si>
  <si>
    <t>一、支出合计</t>
  </si>
  <si>
    <r>
      <rPr>
        <sz val="12"/>
        <rFont val="宋体"/>
        <family val="3"/>
        <charset val="134"/>
      </rPr>
      <t>1.</t>
    </r>
    <r>
      <rPr>
        <sz val="11"/>
        <rFont val="仿宋_GB2312"/>
        <family val="3"/>
        <charset val="134"/>
      </rPr>
      <t>因公出国（境）费</t>
    </r>
  </si>
  <si>
    <r>
      <rPr>
        <sz val="12"/>
        <rFont val="宋体"/>
        <family val="3"/>
        <charset val="134"/>
      </rPr>
      <t>2.</t>
    </r>
    <r>
      <rPr>
        <sz val="11"/>
        <rFont val="仿宋_GB2312"/>
        <family val="3"/>
        <charset val="134"/>
      </rPr>
      <t>公务用车购置及运行维护费</t>
    </r>
  </si>
  <si>
    <t>同期比下降28.9%.局机关公务车改革</t>
  </si>
  <si>
    <r>
      <rPr>
        <sz val="12"/>
        <rFont val="宋体"/>
        <family val="3"/>
        <charset val="134"/>
      </rPr>
      <t>（1）</t>
    </r>
    <r>
      <rPr>
        <sz val="11"/>
        <rFont val="仿宋_GB2312"/>
        <family val="3"/>
        <charset val="134"/>
      </rPr>
      <t>公务用车购置费</t>
    </r>
  </si>
  <si>
    <r>
      <rPr>
        <sz val="12"/>
        <rFont val="宋体"/>
        <family val="3"/>
        <charset val="134"/>
      </rPr>
      <t>（2）</t>
    </r>
    <r>
      <rPr>
        <sz val="11"/>
        <rFont val="仿宋_GB2312"/>
        <family val="3"/>
        <charset val="134"/>
      </rPr>
      <t>公务用车运行维护费</t>
    </r>
  </si>
  <si>
    <r>
      <rPr>
        <sz val="12"/>
        <rFont val="宋体"/>
        <family val="3"/>
        <charset val="134"/>
      </rPr>
      <t>3.</t>
    </r>
    <r>
      <rPr>
        <sz val="11"/>
        <rFont val="仿宋_GB2312"/>
        <family val="3"/>
        <charset val="134"/>
      </rPr>
      <t>公务接待费</t>
    </r>
  </si>
  <si>
    <t>同期比下降18%,执行禁酒令</t>
  </si>
  <si>
    <t>二、相关统计数</t>
  </si>
  <si>
    <r>
      <rPr>
        <sz val="12"/>
        <rFont val="宋体"/>
        <family val="3"/>
        <charset val="134"/>
      </rPr>
      <t>1.</t>
    </r>
    <r>
      <rPr>
        <sz val="11"/>
        <rFont val="仿宋_GB2312"/>
        <family val="3"/>
        <charset val="134"/>
      </rPr>
      <t>因公出国（境）团组数（个）</t>
    </r>
  </si>
  <si>
    <r>
      <rPr>
        <sz val="12"/>
        <rFont val="宋体"/>
        <family val="3"/>
        <charset val="134"/>
      </rPr>
      <t>2.</t>
    </r>
    <r>
      <rPr>
        <sz val="11"/>
        <rFont val="仿宋_GB2312"/>
        <family val="3"/>
        <charset val="134"/>
      </rPr>
      <t>因公出国（境）人数（人）</t>
    </r>
  </si>
  <si>
    <r>
      <rPr>
        <sz val="12"/>
        <rFont val="宋体"/>
        <family val="3"/>
        <charset val="134"/>
      </rPr>
      <t>3.</t>
    </r>
    <r>
      <rPr>
        <sz val="11"/>
        <rFont val="仿宋_GB2312"/>
        <family val="3"/>
        <charset val="134"/>
      </rPr>
      <t>公务用车购置数（辆）</t>
    </r>
  </si>
  <si>
    <r>
      <rPr>
        <sz val="12"/>
        <rFont val="宋体"/>
        <family val="3"/>
        <charset val="134"/>
      </rPr>
      <t>4.</t>
    </r>
    <r>
      <rPr>
        <sz val="11"/>
        <rFont val="仿宋_GB2312"/>
        <family val="3"/>
        <charset val="134"/>
      </rPr>
      <t>公务用车保有量（辆）</t>
    </r>
  </si>
  <si>
    <r>
      <rPr>
        <sz val="12"/>
        <rFont val="宋体"/>
        <family val="3"/>
        <charset val="134"/>
      </rPr>
      <t>5.</t>
    </r>
    <r>
      <rPr>
        <sz val="11"/>
        <rFont val="仿宋_GB2312"/>
        <family val="3"/>
        <charset val="134"/>
      </rPr>
      <t>公务接待批次（批）</t>
    </r>
  </si>
  <si>
    <r>
      <rPr>
        <sz val="12"/>
        <rFont val="宋体"/>
        <family val="3"/>
        <charset val="134"/>
      </rPr>
      <t>6.</t>
    </r>
    <r>
      <rPr>
        <sz val="11"/>
        <rFont val="仿宋_GB2312"/>
        <family val="3"/>
        <charset val="134"/>
      </rPr>
      <t>公务接待人数（人）</t>
    </r>
  </si>
  <si>
    <r>
      <rPr>
        <sz val="10"/>
        <rFont val="仿宋_GB2312"/>
        <family val="3"/>
        <charset val="134"/>
      </rPr>
      <t>说明</t>
    </r>
    <r>
      <rPr>
        <sz val="10"/>
        <rFont val="宋体"/>
        <family val="3"/>
        <charset val="134"/>
      </rPr>
      <t>:1、</t>
    </r>
    <r>
      <rPr>
        <sz val="10"/>
        <rFont val="仿宋_GB2312"/>
        <family val="3"/>
        <charset val="134"/>
      </rPr>
      <t>本表公开内容为列市级支出的“三公”经费当年安排数和上年结转数；</t>
    </r>
  </si>
  <si>
    <r>
      <rPr>
        <sz val="10"/>
        <rFont val="仿宋_GB2312"/>
        <family val="3"/>
        <charset val="134"/>
      </rPr>
      <t xml:space="preserve">     </t>
    </r>
    <r>
      <rPr>
        <sz val="10"/>
        <rFont val="宋体"/>
        <family val="3"/>
        <charset val="134"/>
      </rPr>
      <t>2、</t>
    </r>
    <r>
      <rPr>
        <sz val="10"/>
        <rFont val="仿宋_GB2312"/>
        <family val="3"/>
        <charset val="134"/>
      </rPr>
      <t>一般公共预算拨款支出包括经费拨款和纳入一般公共预算管理的非税收入拨款形成的支出；</t>
    </r>
  </si>
  <si>
    <t xml:space="preserve">     3、注明因公出国（境）团组数和人数；当年公务用车购置数和保有量；
     4、注明公务接待批次和人数。</t>
  </si>
  <si>
    <t>政府性基金预算财政拨款收入支出决算表</t>
  </si>
  <si>
    <r>
      <rPr>
        <sz val="10"/>
        <color indexed="8"/>
        <rFont val="宋体"/>
        <family val="3"/>
        <charset val="134"/>
      </rPr>
      <t>公开0</t>
    </r>
    <r>
      <rPr>
        <sz val="10"/>
        <color indexed="8"/>
        <rFont val="宋体"/>
        <family val="3"/>
        <charset val="134"/>
      </rPr>
      <t>8</t>
    </r>
    <r>
      <rPr>
        <sz val="10"/>
        <color indexed="8"/>
        <rFont val="宋体"/>
        <family val="3"/>
        <charset val="134"/>
      </rPr>
      <t>表</t>
    </r>
  </si>
  <si>
    <t>年初结转和结余</t>
  </si>
  <si>
    <t>本年收入</t>
  </si>
  <si>
    <t>本年支出</t>
  </si>
  <si>
    <t>小计</t>
  </si>
  <si>
    <t>注：本表反映部门本年度政府性基金预算财政拨款收入支出及结转和结余情况。</t>
  </si>
  <si>
    <t>部门：汨罗市交通运输系统</t>
    <phoneticPr fontId="32" type="noConversion"/>
  </si>
  <si>
    <t>2017年汨罗市交通系统</t>
  </si>
  <si>
    <t>决算编报说明</t>
  </si>
  <si>
    <t>目   录</t>
  </si>
  <si>
    <t>第一部分  概况</t>
  </si>
  <si>
    <t>一、部门主要职能及机构设置情况</t>
  </si>
  <si>
    <t>二、部门决算单位构成</t>
  </si>
  <si>
    <t>第二部分  2017年度部门决算表</t>
  </si>
  <si>
    <t>一、收入支出决算总表</t>
  </si>
  <si>
    <t>二、收入决算表</t>
  </si>
  <si>
    <t>三、支出决算表</t>
  </si>
  <si>
    <t>四、财政拨款收入支出决算总表</t>
  </si>
  <si>
    <t>五、一般公共预算财政拨款支出决算表</t>
  </si>
  <si>
    <t>六、一般公共预算财政拨款基本支出决算表</t>
  </si>
  <si>
    <t>七、一般公共预算财政拨款“三公”经费支出决算表</t>
  </si>
  <si>
    <t>八、政府性基金预算财政拨款收入支出决算表</t>
  </si>
  <si>
    <r>
      <t xml:space="preserve">第三部分  2017年度部门决算情况说明  </t>
    </r>
    <r>
      <rPr>
        <sz val="16"/>
        <color rgb="FF666666"/>
        <rFont val="宋体"/>
        <family val="3"/>
        <charset val="134"/>
        <scheme val="minor"/>
      </rPr>
      <t xml:space="preserve">                                           一、收入支出决算总体情况说明</t>
    </r>
  </si>
  <si>
    <t>二、收入决算情况说明</t>
  </si>
  <si>
    <t>三、支出决算情况说明</t>
  </si>
  <si>
    <t>四、财政拨款收入支出决算总体情况说明</t>
  </si>
  <si>
    <t>五、一般公共预算财政拨款支出决算情况说明</t>
  </si>
  <si>
    <t>六、一般公共预算财政拨款基本支出决算情况说明</t>
  </si>
  <si>
    <t>七、一般公共预算财政拨款“三公”经费支出决算情况说明</t>
  </si>
  <si>
    <t>八、预算绩效情况说明                                                           九、其他重要事项的情况说明</t>
  </si>
  <si>
    <t>第四部分 名词解释</t>
  </si>
  <si>
    <t>第一部分  单位概况</t>
  </si>
  <si>
    <t>一、主要职能</t>
  </si>
  <si>
    <t>1、承担涉及综合运输体系的规划协调工作，会同有关部门组织编制全市综合运输体系规划，指导交通运输枢纽规划和管理。</t>
  </si>
  <si>
    <t>2、组织拟订并监督实施全市道路、水路等行业发展规划、规章制度和标准。参与拟订物流业发展战略和规划，拟订有关规章制度并监督实施。负责交通运输执法检查和监督，负责农村公路路政管理，保护公路产权；协同有关部门规划公路沿线开发区和各种建筑设施。指导全市公路、水路行业有关体制改革工作。负责综合协调有关邮政的重大问题。</t>
  </si>
  <si>
    <t>3、承担道路、水路运输市场监管职责。负责全市道路（水路）客货运输、机动车维修、船舶修造、驾驶培训、客（货）站场、港口码头等行业管理工作。组织制定报批全市道路、水路运输有关政策和运营规范关监督实施。指导全市城乡客运及有关设施规划和管理工作，负责城市公共交通运输管理工作。</t>
  </si>
  <si>
    <t>4、承担水上交通安全监督责任。负责全市港口、航道及航道设施的建设、维护、管理，负责水上交通管制、港航监督、船舶检验（不含渔船）、水上安全管理，负责船员管理工作，实施港航设施建设使用岸线和通航水域内各种建筑设施建设的行业管理。                                                                             5、指导全市公路、水路行业安全生产和应急管理工作和系统内部社会治安综合管理工作。按规定组织协调全市重点物资和紧急客货运输，按权限负责全市地方公路路网运行监测和协调，负责全市国防交通战备工作。</t>
  </si>
  <si>
    <t>6、负责提出全市公路、水路固定资产投资方向和规模及市级财政性资金安排建议，按市政府规定权限审批、核准全市规划内和年度计划规模内固定资产投资项目，负责公路、桥梁、渡口、隧道的行业管理，提出有关财政、土地、价格等政策建议。</t>
  </si>
  <si>
    <t>7、承担公路、水路建设市场监管责任。拟定报批全市公路、水路工程建设相关制度和技术标准并监督实施。按权限组织实施国家、省、市、县的公路、水路交通工程建设，负责公路、水路交通建设工作造价控制和工程负量、安全生产的监督管理。指导交通运输基础设施管理和维护，承担有关重要设施的管理和维护，负责交通建设资金的筹集、拨付和监管。</t>
  </si>
  <si>
    <t>8、负责全市交通运输行业科技工作。指导全市交通运输信息化建设，监测分析运行情况，开展相关统计工作，发布有关信息。指导公路、水路行业环境保护和节能减排工作。                                                                                            9、按照干部管理权限，负责本系统干部人事管理；组织、协调局属单位劳动工资、机构编制、离退休干部管理；负责局属单位党群工作和纪检、监察工作；指导交通运输行业的精神文明建设和职工队伍建设，组织指导交通运输待业人才预测、教育、培训、交流工作。</t>
  </si>
  <si>
    <t>10、指导交通运输行业开展对外交流合作和交通外经外贸工作。</t>
  </si>
  <si>
    <t xml:space="preserve">11、承办市委、市人民政府及上级交通运输主管部门交办的其他事项。           </t>
  </si>
  <si>
    <t xml:space="preserve"> 二、机构设置情况</t>
  </si>
  <si>
    <t>我局为市政府工作部门，下设道路运输管理所、农村公路管理所、港务所、农村路政执法大队、公路质量检测中心站、公路质安监管站六个二级机构，内设办公室、人事股、财计股（加挂审计股）、基建计划股、综合运输股、安全监督股、政策法规股、交通战备办公室8个股室。交通系统现有人员364人，其中在职277人，退休87人。遗属9人。</t>
  </si>
  <si>
    <t>三、部门决算单位构成</t>
  </si>
  <si>
    <t xml:space="preserve">     从决算单位构成看，交通运输系统决算包括：局机关本级决算（含事业单位质监站、公路质量检测中心站，二个机构都未独立核算，纳入局机关统一决算）；道路运输管理所决算、农村公路管理所决算、港务所决算、农村路政执法大队决算。</t>
  </si>
  <si>
    <r>
      <t xml:space="preserve">（公开表格附后）                                                                                      </t>
    </r>
    <r>
      <rPr>
        <b/>
        <sz val="16"/>
        <color theme="1"/>
        <rFont val="宋体"/>
        <family val="3"/>
        <charset val="134"/>
        <scheme val="minor"/>
      </rPr>
      <t>第三部分  2017年度部门决算情况说明</t>
    </r>
  </si>
  <si>
    <t>一、关于2017年度收入支出决算总体情况说明</t>
  </si>
  <si>
    <t>二、关于2017年度收入决算情况说明</t>
  </si>
  <si>
    <t>本年收入3770.64万元，其中财政拨款收入3371.44万元，占全年收入的89.4%；其他收入399.2万元，占全年收入的10.6%。</t>
  </si>
  <si>
    <t>三、关于2017年度支出决算情况说明</t>
  </si>
  <si>
    <t>本年支出3770.64万元,其中基本支出2718.18万元,占全年支出的72.1%；项目支出696.66万元,占全年支出的18%；对附属单位补助支出355.8万元，占全年支出的9.9%。按功能分类，其中行政运行支出2150.89万元，占全年支出的57%；公路养护488万元，占全年支出的12.9%；其他996.82万元，占全年支出的26%；社会保障和就业支出134.92万元，占全年支出的4%。</t>
  </si>
  <si>
    <t>四、关于2017年度财政拨款收入支出决算总体情况说明</t>
  </si>
  <si>
    <t>本年财政拨款收入3371.44万元,决算同期比下降10%,原因为项目资金收入下降.</t>
  </si>
  <si>
    <t>五、关于2017年度一般公共预算财政拨款支出决算情况说明</t>
  </si>
  <si>
    <t>（一）财政拨款支出决算总体情况。</t>
  </si>
  <si>
    <t>本年财政拨款支出3371.44万元,占全年支出的89.4%，决算同期比下降10%,原因为项目资金下降.主要在专项项目同期比减少.</t>
  </si>
  <si>
    <t>（二）财政拨款支出决算结构情况。</t>
  </si>
  <si>
    <t>财政拨款支出3371.44万元,其中基本支出2718.18万元,占财政拨款支出的80.6%，占全年支出的72.1%；项目支出653.26万元，占财政拨款支出的19.4%，占全年支出的17.3%。</t>
  </si>
  <si>
    <t>（三）财政拨款支出决算具体情况。</t>
  </si>
  <si>
    <t>2017年度决算人员经费2317.62万元,预算人员经费2016.77万元,上升13%，主要是增资。公用经费决算400.56万元,预算290.5万元,上升37%.项目决算696.66万元，预算668万元，项目年中追加经费。</t>
  </si>
  <si>
    <t>六、关于2017年度一般公共预算财政拨款基本支出决算情况说明</t>
  </si>
  <si>
    <t xml:space="preserve">   支出合计2317.62万元，其中人员经费2317.62万元（基本工资942.18万元，津贴补贴698.07万元，社会保障294.61万元，其他工资福利支出96.15万元等），公用经费389.67万元（其中办公费32.75万元、印刷费8.48万元、水费4.9万元、电费16.66万元、邮电费4.41万元、差旅费8.79万元、维修费47.04万元、物业管理费3.1万元,公务接待费22.28万元、培训费4.85万元,工会费76.12万元,其他交通费用54.07万元，专用燃料费35.54万元等。较2016年机关运行经费有上升23万元,主要原因为办公楼破损维修、绿化费用、及电线改造升级为智能表等开支增加。其他资本性支出10.89万元.                                                    七、关于2017年度一般公共预算财政拨款“三公”经费支出决算情况说明</t>
  </si>
  <si>
    <t>（一）“三公”经费财政拨款支出决算总体情况说明。</t>
  </si>
  <si>
    <t>“三公”经费开支76.35万元，其中公务招待费22.28万元，同期比下降18%，原因一是当年三月底执行禁酒令，二是招待批次和人数同期比下降，公务用车维护费54.07万元，同期比下降28%，原因为局机关实行公务车改革。公务车购置0元，考察学习费0元。</t>
  </si>
  <si>
    <t>（二）“三公”经费财政拨款支出决算具体情况说明。</t>
  </si>
  <si>
    <t>公务接待批次828次，人数4292人，其中接待乡镇村组协调公务约占30%.公务车保有量19台，局机关2台公务车于2016年12月底上缴国资办进行公车改革。</t>
  </si>
  <si>
    <t>八、预算绩效情况说明</t>
  </si>
  <si>
    <t>2017年度预算总收入3192.75万元，决算总收入3770.64万元，增加577.89万元,为预算调整。</t>
  </si>
  <si>
    <t>2017年度预算总支出3192.75万元，其中：基本支出2337.27万元、项目支出855.48万元。决算总支出3770.64万元，增加577.89万元，其中对附属企业补助及农村公路建设投入增加355.8万元,政府债券利息43.4万元.人员工资和公务开支正常增长178.69万元。其中专项经费668万元，打击非法营运40万元，对全通费用34.3万元,公务用车运行维护费54.07万元,专用燃料费35.54万元等) 较2016市客运市场秩序的黑车进行有效整治；治超经费110万元，整治货运市场的车辆超载超高等违法行为，消除道路安全隐患；农村养护488万元，对全市农村公路进行维护，为建设新农村承担交通道路的畅通和便捷。</t>
  </si>
  <si>
    <t>九、其他重要事项</t>
  </si>
  <si>
    <t>（一）机关运行经费支出情况。</t>
  </si>
  <si>
    <t xml:space="preserve">机关运行经费400.56万元，其中办公费32.75万元、印刷费8.48万元、水费4.9万元、电费16.66万元、邮电费4.41万元、差旅费8.79万元、维修费47.04万元、物业管理费3.1万元,公务接待费22.28万元、培训费4.85万元,工会费76.12万元,公务车动行维护费54.07万元，其他交通费用34.3万元,专用燃料费35.54万元，其他17.66万元等。 较2016年机关运行经费上升23万元,主要原因为办公楼破损抢救性维修、绿化费用、及电线改造升级为智能表等开支增加。 </t>
  </si>
  <si>
    <t>（二）政府采购支出情况。本部门2017 年度政府采购支出总额10.89万元，其中：政府采购货物支出10.89万元。                                                  (三）国有资产占用情况。截至2017 年12 月31 日，交通运输系统固定资产价值1952.82万元。其中土地面积19220.98平方米，价107.16万元；房屋面积7393.78平方米，价744.88万元；车辆19台，价344.12万元；通用设备价134.49万元；专用设备价432.51万元；其他189.66万元。</t>
  </si>
  <si>
    <t>第四部分  名词解释</t>
  </si>
  <si>
    <t xml:space="preserve">  一、基本支出：指为保障机构正常运转、完成日常工作任务而发生的人员支出和公用支出。</t>
  </si>
  <si>
    <t>　二、项目支出：指在基本支出之外为完成特定行政任务和事业发展目标所发生的支出。</t>
  </si>
  <si>
    <t xml:space="preserve">  三、“三公”经费：纳入中央财政预决算管理的“三公”经费，是指中央部门用财政拨款安排的因公出国（境）费、公务用车购置及运行费和公务接待费。其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t>
  </si>
  <si>
    <t>　四、机关运行经费：为保障行政单位（包括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</si>
  <si>
    <t>五、一般公共预算拨款收入：指财政当年拨付的资金。</t>
  </si>
  <si>
    <t>2017年度收入3770.64万元,同期比增加2%，工资普调，财政拨款增加。其中财政拨款收入3371.44万元，同期比下降10%，原因为项目收入拨款下降。其他收入399.2万元，同期比下降5.6%。2017年度支出3770.64万元，同期下降2%，原因为工资普调和职务并行。其中交通运输支出3635.64万元，社会保障和就业支出134.93万元。</t>
  </si>
</sst>
</file>

<file path=xl/styles.xml><?xml version="1.0" encoding="utf-8"?>
<styleSheet xmlns="http://schemas.openxmlformats.org/spreadsheetml/2006/main">
  <numFmts count="1">
    <numFmt numFmtId="176" formatCode="0.00_ "/>
  </numFmts>
  <fonts count="38">
    <font>
      <sz val="11"/>
      <color theme="1"/>
      <name val="宋体"/>
      <charset val="134"/>
      <scheme val="minor"/>
    </font>
    <font>
      <sz val="16"/>
      <name val="宋体"/>
      <charset val="134"/>
    </font>
    <font>
      <sz val="10"/>
      <name val="宋体"/>
      <charset val="134"/>
    </font>
    <font>
      <sz val="12"/>
      <name val="宋体"/>
      <charset val="134"/>
    </font>
    <font>
      <sz val="16"/>
      <name val="华文中宋"/>
      <charset val="134"/>
    </font>
    <font>
      <sz val="10"/>
      <color indexed="8"/>
      <name val="宋体"/>
      <family val="3"/>
      <charset val="134"/>
    </font>
    <font>
      <sz val="20"/>
      <name val="宋体"/>
      <family val="3"/>
      <charset val="134"/>
    </font>
    <font>
      <b/>
      <sz val="18"/>
      <name val="Times New Roman"/>
      <family val="1"/>
    </font>
    <font>
      <sz val="10"/>
      <name val="Times New Roman"/>
      <family val="1"/>
    </font>
    <font>
      <b/>
      <sz val="18"/>
      <name val="仿宋_GB2312"/>
      <family val="3"/>
      <charset val="134"/>
    </font>
    <font>
      <sz val="10"/>
      <name val="仿宋_GB2312"/>
      <family val="3"/>
      <charset val="134"/>
    </font>
    <font>
      <sz val="9"/>
      <name val="宋体"/>
      <family val="3"/>
      <charset val="134"/>
    </font>
    <font>
      <sz val="12"/>
      <name val="仿宋_GB2312"/>
      <family val="3"/>
      <charset val="134"/>
    </font>
    <font>
      <sz val="12"/>
      <name val="仿宋"/>
      <family val="3"/>
      <charset val="134"/>
    </font>
    <font>
      <sz val="9"/>
      <name val="Times New Roman"/>
      <family val="1"/>
    </font>
    <font>
      <sz val="14"/>
      <name val="黑体"/>
      <family val="3"/>
      <charset val="134"/>
    </font>
    <font>
      <b/>
      <sz val="12"/>
      <name val="黑体"/>
      <family val="3"/>
      <charset val="134"/>
    </font>
    <font>
      <sz val="10"/>
      <name val="Arial"/>
      <family val="2"/>
    </font>
    <font>
      <b/>
      <sz val="18"/>
      <name val="华文中宋"/>
      <charset val="134"/>
    </font>
    <font>
      <b/>
      <sz val="14"/>
      <name val="黑体"/>
      <family val="3"/>
      <charset val="134"/>
    </font>
    <font>
      <b/>
      <sz val="10"/>
      <name val="华文中宋"/>
      <charset val="134"/>
    </font>
    <font>
      <b/>
      <sz val="12"/>
      <name val="宋体"/>
      <family val="3"/>
      <charset val="134"/>
    </font>
    <font>
      <b/>
      <sz val="10"/>
      <name val="宋体"/>
      <family val="3"/>
      <charset val="134"/>
    </font>
    <font>
      <sz val="12"/>
      <name val="黑体"/>
      <family val="3"/>
      <charset val="134"/>
    </font>
    <font>
      <sz val="16"/>
      <color indexed="8"/>
      <name val="华文中宋"/>
      <charset val="134"/>
    </font>
    <font>
      <sz val="11"/>
      <name val="宋体"/>
      <family val="3"/>
      <charset val="134"/>
    </font>
    <font>
      <b/>
      <sz val="11"/>
      <name val="宋体"/>
      <family val="3"/>
      <charset val="134"/>
    </font>
    <font>
      <sz val="12"/>
      <name val="华文中宋"/>
      <charset val="134"/>
    </font>
    <font>
      <sz val="11"/>
      <color indexed="8"/>
      <name val="宋体"/>
      <family val="3"/>
      <charset val="134"/>
    </font>
    <font>
      <sz val="11"/>
      <name val="仿宋_GB2312"/>
      <family val="3"/>
      <charset val="134"/>
    </font>
    <font>
      <sz val="12"/>
      <name val="宋体"/>
      <family val="3"/>
      <charset val="134"/>
    </font>
    <font>
      <sz val="10"/>
      <name val="宋体"/>
      <family val="3"/>
      <charset val="134"/>
    </font>
    <font>
      <sz val="9"/>
      <name val="宋体"/>
      <family val="3"/>
      <charset val="134"/>
      <scheme val="minor"/>
    </font>
    <font>
      <b/>
      <sz val="22"/>
      <color rgb="FF666666"/>
      <name val="仿宋_GB2312"/>
      <family val="3"/>
      <charset val="134"/>
    </font>
    <font>
      <b/>
      <sz val="16"/>
      <color rgb="FF666666"/>
      <name val="宋体"/>
      <family val="3"/>
      <charset val="134"/>
      <scheme val="minor"/>
    </font>
    <font>
      <sz val="16"/>
      <color rgb="FF666666"/>
      <name val="宋体"/>
      <family val="3"/>
      <charset val="134"/>
      <scheme val="minor"/>
    </font>
    <font>
      <b/>
      <sz val="16"/>
      <color theme="1"/>
      <name val="宋体"/>
      <family val="3"/>
      <charset val="134"/>
      <scheme val="minor"/>
    </font>
    <font>
      <sz val="16"/>
      <color theme="1"/>
      <name val="宋体"/>
      <family val="3"/>
      <charset val="134"/>
      <scheme val="minor"/>
    </font>
  </fonts>
  <fills count="3">
    <fill>
      <patternFill patternType="none"/>
    </fill>
    <fill>
      <patternFill patternType="gray125"/>
    </fill>
    <fill>
      <patternFill patternType="solid">
        <fgColor indexed="9"/>
        <bgColor indexed="64"/>
      </patternFill>
    </fill>
  </fills>
  <borders count="4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top style="thin">
        <color auto="1"/>
      </top>
      <bottom/>
      <diagonal/>
    </border>
    <border>
      <left/>
      <right/>
      <top style="thin">
        <color auto="1"/>
      </top>
      <bottom style="medium">
        <color auto="1"/>
      </bottom>
      <diagonal/>
    </border>
  </borders>
  <cellStyleXfs count="5">
    <xf numFmtId="0" fontId="0" fillId="0" borderId="0">
      <alignment vertical="center"/>
    </xf>
    <xf numFmtId="0" fontId="3" fillId="0" borderId="0">
      <alignment vertical="center"/>
    </xf>
    <xf numFmtId="0" fontId="11" fillId="0" borderId="0"/>
    <xf numFmtId="0" fontId="11" fillId="0" borderId="0"/>
    <xf numFmtId="0" fontId="3" fillId="0" borderId="0">
      <alignment vertical="center"/>
    </xf>
  </cellStyleXfs>
  <cellXfs count="233">
    <xf numFmtId="0" fontId="0" fillId="0" borderId="0" xfId="0">
      <alignment vertical="center"/>
    </xf>
    <xf numFmtId="0" fontId="1" fillId="2" borderId="0" xfId="4" applyFont="1" applyFill="1" applyBorder="1" applyAlignment="1">
      <alignment vertical="center" wrapText="1"/>
    </xf>
    <xf numFmtId="0" fontId="2" fillId="2" borderId="0" xfId="4" applyFont="1" applyFill="1" applyBorder="1" applyAlignment="1">
      <alignment vertical="center" wrapText="1"/>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3" fillId="0" borderId="0" xfId="4" applyFill="1" applyBorder="1" applyAlignment="1">
      <alignment vertical="center" wrapText="1"/>
    </xf>
    <xf numFmtId="0" fontId="2" fillId="2" borderId="0" xfId="4" applyFont="1" applyFill="1" applyBorder="1" applyAlignment="1">
      <alignment horizontal="center" vertical="center" wrapText="1"/>
    </xf>
    <xf numFmtId="0" fontId="5" fillId="2" borderId="0" xfId="1" applyFont="1" applyFill="1" applyBorder="1" applyAlignment="1">
      <alignment horizontal="left" vertical="center"/>
    </xf>
    <xf numFmtId="0" fontId="2" fillId="2" borderId="1" xfId="4" applyFont="1" applyFill="1" applyBorder="1" applyAlignment="1">
      <alignment vertical="center" wrapText="1"/>
    </xf>
    <xf numFmtId="0" fontId="3" fillId="0" borderId="9" xfId="4" applyFont="1" applyFill="1" applyBorder="1" applyAlignment="1">
      <alignment horizontal="center" vertical="center" wrapText="1"/>
    </xf>
    <xf numFmtId="0" fontId="3" fillId="0" borderId="17" xfId="4" applyFont="1" applyFill="1" applyBorder="1" applyAlignment="1">
      <alignment horizontal="center" vertical="center" wrapText="1"/>
    </xf>
    <xf numFmtId="4" fontId="3" fillId="0" borderId="9" xfId="4" applyNumberFormat="1" applyFont="1" applyFill="1" applyBorder="1" applyAlignment="1">
      <alignment horizontal="center" vertical="center" wrapText="1"/>
    </xf>
    <xf numFmtId="4" fontId="3" fillId="0" borderId="17" xfId="4" applyNumberFormat="1" applyFont="1" applyFill="1" applyBorder="1" applyAlignment="1">
      <alignment horizontal="center" vertical="center" wrapText="1"/>
    </xf>
    <xf numFmtId="0" fontId="2" fillId="0" borderId="9" xfId="4" applyFont="1" applyFill="1" applyBorder="1" applyAlignment="1">
      <alignment vertical="center" wrapText="1"/>
    </xf>
    <xf numFmtId="0" fontId="3" fillId="0" borderId="9" xfId="4" applyFont="1" applyFill="1" applyBorder="1" applyAlignment="1">
      <alignment vertical="center" wrapText="1"/>
    </xf>
    <xf numFmtId="4" fontId="3" fillId="0" borderId="9" xfId="4" applyNumberFormat="1" applyFont="1" applyFill="1" applyBorder="1" applyAlignment="1">
      <alignment vertical="center" wrapText="1"/>
    </xf>
    <xf numFmtId="4" fontId="3" fillId="0" borderId="17" xfId="4" applyNumberFormat="1" applyFont="1" applyFill="1" applyBorder="1" applyAlignment="1">
      <alignment vertical="center" wrapText="1"/>
    </xf>
    <xf numFmtId="0" fontId="3" fillId="0" borderId="17" xfId="4" applyFont="1" applyFill="1" applyBorder="1" applyAlignment="1">
      <alignment vertical="center" wrapText="1"/>
    </xf>
    <xf numFmtId="0" fontId="3" fillId="0" borderId="22" xfId="4" applyFont="1" applyFill="1" applyBorder="1" applyAlignment="1">
      <alignment vertical="center" wrapText="1"/>
    </xf>
    <xf numFmtId="0" fontId="3" fillId="0" borderId="23" xfId="4" applyFont="1" applyFill="1" applyBorder="1" applyAlignment="1">
      <alignment vertical="center" wrapText="1"/>
    </xf>
    <xf numFmtId="0" fontId="3" fillId="0" borderId="0" xfId="4" applyFont="1" applyFill="1" applyBorder="1" applyAlignment="1">
      <alignment horizontal="left" vertical="center"/>
    </xf>
    <xf numFmtId="0" fontId="5" fillId="2" borderId="0" xfId="1" applyFont="1" applyFill="1" applyBorder="1" applyAlignment="1">
      <alignment horizontal="right" vertical="center"/>
    </xf>
    <xf numFmtId="0" fontId="3" fillId="0" borderId="28" xfId="4" applyFont="1" applyFill="1" applyBorder="1" applyAlignment="1">
      <alignment horizontal="center" vertical="center" wrapText="1"/>
    </xf>
    <xf numFmtId="4" fontId="3" fillId="0" borderId="28" xfId="4" applyNumberFormat="1" applyFont="1" applyFill="1" applyBorder="1" applyAlignment="1">
      <alignment horizontal="center" vertical="center" wrapText="1"/>
    </xf>
    <xf numFmtId="0" fontId="3" fillId="0" borderId="28" xfId="4" applyFont="1" applyFill="1" applyBorder="1" applyAlignment="1">
      <alignment vertical="center" wrapText="1"/>
    </xf>
    <xf numFmtId="0" fontId="3" fillId="0" borderId="29" xfId="4" applyFont="1" applyFill="1" applyBorder="1" applyAlignment="1">
      <alignment vertical="center" wrapText="1"/>
    </xf>
    <xf numFmtId="0" fontId="6" fillId="0" borderId="0" xfId="3" applyNumberFormat="1" applyFont="1" applyFill="1" applyAlignment="1" applyProtection="1">
      <alignment vertical="center"/>
    </xf>
    <xf numFmtId="0" fontId="7" fillId="0" borderId="0" xfId="3" applyNumberFormat="1" applyFont="1" applyFill="1" applyAlignment="1" applyProtection="1">
      <alignment vertical="center"/>
    </xf>
    <xf numFmtId="0" fontId="8" fillId="0" borderId="0" xfId="3" applyFont="1" applyAlignment="1">
      <alignment horizontal="center" vertical="center" wrapText="1"/>
    </xf>
    <xf numFmtId="0" fontId="9" fillId="0" borderId="0" xfId="3" applyNumberFormat="1" applyFont="1" applyFill="1" applyAlignment="1" applyProtection="1">
      <alignment horizontal="center" vertical="center"/>
    </xf>
    <xf numFmtId="0" fontId="10" fillId="0" borderId="0" xfId="3" applyFont="1" applyAlignment="1">
      <alignment horizontal="right" vertical="center" wrapText="1"/>
    </xf>
    <xf numFmtId="0" fontId="7" fillId="0" borderId="0" xfId="3" applyNumberFormat="1" applyFont="1" applyFill="1" applyAlignment="1" applyProtection="1">
      <alignment horizontal="center" vertical="center"/>
    </xf>
    <xf numFmtId="0" fontId="10" fillId="0" borderId="0" xfId="3" applyFont="1" applyAlignment="1">
      <alignment horizontal="left" vertical="center" wrapText="1"/>
    </xf>
    <xf numFmtId="0" fontId="8" fillId="0" borderId="0" xfId="3" applyNumberFormat="1" applyFont="1" applyFill="1" applyAlignment="1" applyProtection="1">
      <alignment horizontal="right"/>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30" xfId="2" applyFont="1" applyBorder="1" applyAlignment="1">
      <alignment vertical="center"/>
    </xf>
    <xf numFmtId="0" fontId="11" fillId="0" borderId="0" xfId="2"/>
    <xf numFmtId="0" fontId="12" fillId="2" borderId="8" xfId="2" applyFont="1" applyFill="1" applyBorder="1" applyAlignment="1">
      <alignment vertical="center" wrapText="1"/>
    </xf>
    <xf numFmtId="0" fontId="13" fillId="2" borderId="17" xfId="2" applyFont="1" applyFill="1" applyBorder="1" applyAlignment="1">
      <alignment horizontal="center" vertical="center" wrapText="1"/>
    </xf>
    <xf numFmtId="0" fontId="11" fillId="0" borderId="28" xfId="2" applyFont="1" applyBorder="1" applyAlignment="1">
      <alignment vertical="center" wrapText="1"/>
    </xf>
    <xf numFmtId="0" fontId="10" fillId="0" borderId="0" xfId="3" applyFont="1" applyBorder="1" applyAlignment="1"/>
    <xf numFmtId="0" fontId="14" fillId="0" borderId="0" xfId="3" applyFont="1" applyBorder="1"/>
    <xf numFmtId="0" fontId="10" fillId="0" borderId="0" xfId="3" applyFont="1" applyBorder="1" applyAlignment="1">
      <alignment horizontal="left"/>
    </xf>
    <xf numFmtId="0" fontId="15" fillId="0" borderId="0" xfId="0" applyFont="1" applyFill="1" applyBorder="1" applyAlignment="1"/>
    <xf numFmtId="0" fontId="16" fillId="0" borderId="0" xfId="0" applyFont="1" applyFill="1" applyBorder="1" applyAlignment="1"/>
    <xf numFmtId="0" fontId="17" fillId="0" borderId="0" xfId="0" applyFont="1" applyFill="1" applyBorder="1" applyAlignment="1"/>
    <xf numFmtId="0" fontId="2" fillId="2" borderId="1" xfId="4" applyFont="1" applyFill="1" applyBorder="1" applyAlignment="1">
      <alignment horizontal="right" vertical="center" wrapText="1"/>
    </xf>
    <xf numFmtId="0" fontId="19" fillId="0" borderId="9"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20" fillId="0" borderId="9" xfId="0" applyFont="1" applyFill="1" applyBorder="1" applyAlignment="1">
      <alignment horizontal="right" vertical="center" wrapText="1"/>
    </xf>
    <xf numFmtId="0" fontId="21" fillId="0" borderId="9"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1" fillId="2" borderId="0" xfId="4" applyFont="1" applyFill="1" applyAlignment="1">
      <alignment vertical="center" wrapText="1"/>
    </xf>
    <xf numFmtId="0" fontId="2" fillId="2" borderId="0" xfId="4" applyFont="1" applyFill="1" applyAlignment="1">
      <alignment vertical="center" wrapText="1"/>
    </xf>
    <xf numFmtId="0" fontId="3" fillId="0" borderId="0" xfId="4" applyFont="1" applyAlignment="1">
      <alignment horizontal="center" vertical="center" wrapText="1"/>
    </xf>
    <xf numFmtId="0" fontId="3" fillId="0" borderId="0" xfId="4" applyFont="1" applyAlignment="1">
      <alignment vertical="center" wrapText="1"/>
    </xf>
    <xf numFmtId="0" fontId="3" fillId="0" borderId="0" xfId="4" applyAlignment="1">
      <alignment vertical="center" wrapText="1"/>
    </xf>
    <xf numFmtId="0" fontId="2" fillId="2" borderId="0" xfId="4" applyFont="1" applyFill="1" applyAlignment="1">
      <alignment horizontal="center" vertical="center" wrapText="1"/>
    </xf>
    <xf numFmtId="0" fontId="3" fillId="0" borderId="9" xfId="4" applyFont="1" applyBorder="1" applyAlignment="1">
      <alignment horizontal="center" vertical="center" wrapText="1"/>
    </xf>
    <xf numFmtId="0" fontId="3" fillId="0" borderId="28" xfId="4" applyFont="1" applyBorder="1" applyAlignment="1">
      <alignment horizontal="center" vertical="center" wrapText="1"/>
    </xf>
    <xf numFmtId="176" fontId="3" fillId="2" borderId="9" xfId="0" applyNumberFormat="1" applyFont="1" applyFill="1" applyBorder="1" applyAlignment="1">
      <alignment horizontal="left" vertical="center" shrinkToFit="1"/>
    </xf>
    <xf numFmtId="176" fontId="2" fillId="2" borderId="33" xfId="0" applyNumberFormat="1" applyFont="1" applyFill="1" applyBorder="1" applyAlignment="1">
      <alignment horizontal="left" vertical="center"/>
    </xf>
    <xf numFmtId="176" fontId="3" fillId="0" borderId="33" xfId="0" applyNumberFormat="1" applyFont="1" applyFill="1" applyBorder="1" applyAlignment="1">
      <alignment horizontal="center" vertical="center"/>
    </xf>
    <xf numFmtId="176" fontId="3" fillId="2" borderId="9" xfId="0" applyNumberFormat="1" applyFont="1" applyFill="1" applyBorder="1" applyAlignment="1">
      <alignment horizontal="left" vertical="center" wrapText="1" shrinkToFit="1"/>
    </xf>
    <xf numFmtId="0" fontId="3" fillId="0" borderId="33" xfId="4" applyFont="1" applyFill="1" applyBorder="1" applyAlignment="1">
      <alignment horizontal="center" vertical="center" wrapText="1"/>
    </xf>
    <xf numFmtId="176" fontId="22" fillId="2" borderId="33" xfId="0" applyNumberFormat="1" applyFont="1" applyFill="1" applyBorder="1" applyAlignment="1">
      <alignment horizontal="left" vertical="center"/>
    </xf>
    <xf numFmtId="176" fontId="3" fillId="2" borderId="33" xfId="0" applyNumberFormat="1" applyFont="1" applyFill="1" applyBorder="1" applyAlignment="1">
      <alignment horizontal="left" vertical="center" shrinkToFit="1"/>
    </xf>
    <xf numFmtId="0" fontId="3" fillId="0" borderId="35" xfId="4" applyFont="1" applyFill="1" applyBorder="1" applyAlignment="1">
      <alignment horizontal="center" vertical="center" wrapText="1"/>
    </xf>
    <xf numFmtId="0" fontId="3" fillId="0" borderId="22" xfId="4" applyFont="1" applyBorder="1" applyAlignment="1">
      <alignment vertical="center" wrapText="1"/>
    </xf>
    <xf numFmtId="0" fontId="3" fillId="0" borderId="0" xfId="4" applyFont="1" applyAlignment="1">
      <alignment horizontal="left" vertical="center"/>
    </xf>
    <xf numFmtId="0" fontId="3" fillId="0" borderId="0" xfId="1" applyFill="1" applyBorder="1" applyAlignment="1">
      <alignment horizontal="right" vertical="center"/>
    </xf>
    <xf numFmtId="0" fontId="1" fillId="0" borderId="0" xfId="1" applyFont="1" applyFill="1" applyBorder="1" applyAlignment="1">
      <alignment horizontal="right" vertical="center"/>
    </xf>
    <xf numFmtId="0" fontId="2" fillId="0" borderId="0" xfId="1" applyFont="1" applyFill="1" applyBorder="1" applyAlignment="1">
      <alignment horizontal="right" vertical="center"/>
    </xf>
    <xf numFmtId="0" fontId="23" fillId="0" borderId="0" xfId="1" applyFont="1" applyFill="1" applyBorder="1" applyAlignment="1">
      <alignment horizontal="left" vertical="center"/>
    </xf>
    <xf numFmtId="0" fontId="3" fillId="2" borderId="0" xfId="1" applyFill="1" applyBorder="1" applyAlignment="1">
      <alignment horizontal="right" vertical="center"/>
    </xf>
    <xf numFmtId="176" fontId="3" fillId="2" borderId="9" xfId="1" applyNumberFormat="1" applyFont="1" applyFill="1" applyBorder="1" applyAlignment="1">
      <alignment horizontal="center" vertical="center"/>
    </xf>
    <xf numFmtId="49" fontId="3" fillId="2" borderId="9" xfId="1" applyNumberFormat="1" applyFont="1" applyFill="1" applyBorder="1" applyAlignment="1">
      <alignment horizontal="center" vertical="center" wrapText="1"/>
    </xf>
    <xf numFmtId="49" fontId="3" fillId="2" borderId="28" xfId="1" applyNumberFormat="1" applyFont="1" applyFill="1" applyBorder="1" applyAlignment="1">
      <alignment horizontal="center" vertical="center" wrapText="1"/>
    </xf>
    <xf numFmtId="49" fontId="3" fillId="2" borderId="9" xfId="1" applyNumberFormat="1" applyFont="1" applyFill="1" applyBorder="1" applyAlignment="1">
      <alignment horizontal="center" vertical="center"/>
    </xf>
    <xf numFmtId="49" fontId="3" fillId="2" borderId="28" xfId="1" applyNumberFormat="1" applyFont="1" applyFill="1" applyBorder="1" applyAlignment="1">
      <alignment horizontal="center" vertical="center"/>
    </xf>
    <xf numFmtId="176" fontId="25" fillId="0" borderId="8" xfId="1" applyNumberFormat="1" applyFont="1" applyFill="1" applyBorder="1" applyAlignment="1">
      <alignment horizontal="left" vertical="center"/>
    </xf>
    <xf numFmtId="176" fontId="25" fillId="0" borderId="9" xfId="1" applyNumberFormat="1" applyFont="1" applyFill="1" applyBorder="1" applyAlignment="1">
      <alignment horizontal="right" vertical="center"/>
    </xf>
    <xf numFmtId="0" fontId="25" fillId="2" borderId="9" xfId="1" applyNumberFormat="1" applyFont="1" applyFill="1" applyBorder="1" applyAlignment="1">
      <alignment horizontal="center" vertical="center"/>
    </xf>
    <xf numFmtId="176" fontId="25" fillId="2" borderId="8" xfId="1" applyNumberFormat="1" applyFont="1" applyFill="1" applyBorder="1" applyAlignment="1">
      <alignment horizontal="left" vertical="center"/>
    </xf>
    <xf numFmtId="0" fontId="25" fillId="0" borderId="0" xfId="1" applyFont="1" applyFill="1" applyBorder="1" applyAlignment="1">
      <alignment horizontal="left" vertical="center"/>
    </xf>
    <xf numFmtId="176" fontId="25" fillId="0" borderId="9" xfId="1" applyNumberFormat="1" applyFont="1" applyFill="1" applyBorder="1" applyAlignment="1">
      <alignment horizontal="left" vertical="center"/>
    </xf>
    <xf numFmtId="176" fontId="25" fillId="0" borderId="8" xfId="1" applyNumberFormat="1" applyFont="1" applyFill="1" applyBorder="1" applyAlignment="1">
      <alignment horizontal="center" vertical="center"/>
    </xf>
    <xf numFmtId="176" fontId="25" fillId="0" borderId="17" xfId="1" applyNumberFormat="1" applyFont="1" applyFill="1" applyBorder="1" applyAlignment="1">
      <alignment horizontal="center" vertical="center"/>
    </xf>
    <xf numFmtId="176" fontId="25" fillId="0" borderId="17" xfId="1" applyNumberFormat="1" applyFont="1" applyFill="1" applyBorder="1" applyAlignment="1">
      <alignment horizontal="left" vertical="center"/>
    </xf>
    <xf numFmtId="176" fontId="25" fillId="0" borderId="34" xfId="1" applyNumberFormat="1" applyFont="1" applyFill="1" applyBorder="1" applyAlignment="1">
      <alignment horizontal="center" vertical="center"/>
    </xf>
    <xf numFmtId="176" fontId="25" fillId="0" borderId="31" xfId="1" applyNumberFormat="1" applyFont="1" applyFill="1" applyBorder="1" applyAlignment="1">
      <alignment horizontal="left" vertical="center"/>
    </xf>
    <xf numFmtId="0" fontId="1" fillId="0" borderId="0" xfId="0"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vertical="center" wrapText="1"/>
    </xf>
    <xf numFmtId="49" fontId="3" fillId="0" borderId="0" xfId="0" applyNumberFormat="1" applyFont="1" applyFill="1" applyBorder="1" applyAlignment="1">
      <alignment horizontal="right" vertical="center"/>
    </xf>
    <xf numFmtId="0" fontId="3" fillId="2" borderId="0" xfId="0" applyFont="1" applyFill="1" applyBorder="1" applyAlignment="1">
      <alignment horizontal="right" vertical="center"/>
    </xf>
    <xf numFmtId="0" fontId="5" fillId="2" borderId="0" xfId="0" applyFont="1" applyFill="1" applyBorder="1" applyAlignment="1">
      <alignment horizontal="center" vertical="center"/>
    </xf>
    <xf numFmtId="49" fontId="3" fillId="2" borderId="9" xfId="0" applyNumberFormat="1" applyFont="1" applyFill="1" applyBorder="1" applyAlignment="1">
      <alignment horizontal="center" vertical="center"/>
    </xf>
    <xf numFmtId="176" fontId="3" fillId="0" borderId="9" xfId="0" applyNumberFormat="1" applyFont="1" applyFill="1" applyBorder="1" applyAlignment="1">
      <alignment horizontal="right" vertical="center"/>
    </xf>
    <xf numFmtId="176" fontId="3" fillId="0" borderId="33" xfId="0" applyNumberFormat="1" applyFont="1" applyFill="1" applyBorder="1" applyAlignment="1">
      <alignment horizontal="right" vertical="center"/>
    </xf>
    <xf numFmtId="176" fontId="3" fillId="2" borderId="22" xfId="0" applyNumberFormat="1" applyFont="1" applyFill="1" applyBorder="1" applyAlignment="1">
      <alignment horizontal="left" vertical="center"/>
    </xf>
    <xf numFmtId="176" fontId="3" fillId="0" borderId="22" xfId="0" applyNumberFormat="1"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49" fontId="3" fillId="2" borderId="28" xfId="0" applyNumberFormat="1" applyFont="1" applyFill="1" applyBorder="1" applyAlignment="1">
      <alignment horizontal="center" vertical="center"/>
    </xf>
    <xf numFmtId="176" fontId="3" fillId="0" borderId="29" xfId="0" applyNumberFormat="1" applyFont="1" applyFill="1" applyBorder="1" applyAlignment="1">
      <alignment horizontal="right" vertical="center"/>
    </xf>
    <xf numFmtId="176" fontId="27" fillId="0" borderId="9" xfId="0" applyNumberFormat="1" applyFont="1" applyFill="1" applyBorder="1" applyAlignment="1">
      <alignment horizontal="right" vertical="center"/>
    </xf>
    <xf numFmtId="0" fontId="3" fillId="0" borderId="0" xfId="0" applyFont="1" applyFill="1" applyBorder="1" applyAlignment="1">
      <alignment vertical="center"/>
    </xf>
    <xf numFmtId="176" fontId="3" fillId="0" borderId="35" xfId="0" applyNumberFormat="1" applyFont="1" applyFill="1" applyBorder="1" applyAlignment="1">
      <alignment horizontal="right" vertical="center"/>
    </xf>
    <xf numFmtId="176" fontId="3" fillId="2" borderId="28" xfId="1" applyNumberFormat="1" applyFont="1" applyFill="1" applyBorder="1" applyAlignment="1">
      <alignment horizontal="center" vertical="center"/>
    </xf>
    <xf numFmtId="176" fontId="3" fillId="0" borderId="9" xfId="1" applyNumberFormat="1" applyFont="1" applyFill="1" applyBorder="1" applyAlignment="1">
      <alignment horizontal="left" vertical="center"/>
    </xf>
    <xf numFmtId="176" fontId="25" fillId="0" borderId="34" xfId="1" applyNumberFormat="1" applyFont="1" applyFill="1" applyBorder="1" applyAlignment="1">
      <alignment horizontal="left" vertical="center"/>
    </xf>
    <xf numFmtId="176" fontId="3" fillId="2" borderId="8" xfId="1" quotePrefix="1" applyNumberFormat="1" applyFont="1" applyFill="1" applyBorder="1" applyAlignment="1">
      <alignment horizontal="center" vertical="center"/>
    </xf>
    <xf numFmtId="176" fontId="2" fillId="2" borderId="9" xfId="1" quotePrefix="1" applyNumberFormat="1" applyFont="1" applyFill="1" applyBorder="1" applyAlignment="1">
      <alignment horizontal="center" vertical="center"/>
    </xf>
    <xf numFmtId="176" fontId="3" fillId="2" borderId="9" xfId="1" quotePrefix="1" applyNumberFormat="1" applyFont="1" applyFill="1" applyBorder="1" applyAlignment="1">
      <alignment horizontal="center" vertical="center"/>
    </xf>
    <xf numFmtId="176" fontId="3" fillId="2" borderId="28" xfId="1" quotePrefix="1" applyNumberFormat="1" applyFont="1" applyFill="1" applyBorder="1" applyAlignment="1">
      <alignment horizontal="center" vertical="center"/>
    </xf>
    <xf numFmtId="176" fontId="25" fillId="0" borderId="8" xfId="1" quotePrefix="1" applyNumberFormat="1" applyFont="1" applyFill="1" applyBorder="1" applyAlignment="1">
      <alignment horizontal="left" vertical="center"/>
    </xf>
    <xf numFmtId="176" fontId="25" fillId="2" borderId="9" xfId="1" quotePrefix="1" applyNumberFormat="1" applyFont="1" applyFill="1" applyBorder="1" applyAlignment="1">
      <alignment horizontal="center" vertical="center"/>
    </xf>
    <xf numFmtId="176" fontId="25" fillId="2" borderId="9" xfId="1" quotePrefix="1" applyNumberFormat="1" applyFont="1" applyFill="1" applyBorder="1" applyAlignment="1">
      <alignment horizontal="left" vertical="center"/>
    </xf>
    <xf numFmtId="176" fontId="26" fillId="0" borderId="8" xfId="1" quotePrefix="1" applyNumberFormat="1" applyFont="1" applyFill="1" applyBorder="1" applyAlignment="1">
      <alignment horizontal="center" vertical="center"/>
    </xf>
    <xf numFmtId="176" fontId="26" fillId="0" borderId="17" xfId="1" quotePrefix="1" applyNumberFormat="1" applyFont="1" applyFill="1" applyBorder="1" applyAlignment="1">
      <alignment horizontal="center" vertical="center"/>
    </xf>
    <xf numFmtId="176" fontId="26" fillId="2" borderId="36" xfId="1" quotePrefix="1" applyNumberFormat="1" applyFont="1" applyFill="1" applyBorder="1" applyAlignment="1">
      <alignment horizontal="center" vertical="center"/>
    </xf>
    <xf numFmtId="176" fontId="26" fillId="2" borderId="23" xfId="1" quotePrefix="1" applyNumberFormat="1" applyFont="1" applyFill="1" applyBorder="1" applyAlignment="1">
      <alignment horizontal="center" vertical="center"/>
    </xf>
    <xf numFmtId="176" fontId="3" fillId="2" borderId="9" xfId="0" quotePrefix="1" applyNumberFormat="1" applyFont="1" applyFill="1" applyBorder="1" applyAlignment="1">
      <alignment horizontal="center" vertical="center"/>
    </xf>
    <xf numFmtId="49" fontId="3" fillId="2" borderId="9" xfId="0" quotePrefix="1" applyNumberFormat="1" applyFont="1" applyFill="1" applyBorder="1" applyAlignment="1">
      <alignment horizontal="center" vertical="center"/>
    </xf>
    <xf numFmtId="0" fontId="5" fillId="2" borderId="0" xfId="1" applyFont="1" applyFill="1" applyBorder="1" applyAlignment="1">
      <alignment horizontal="left"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7" fillId="0" borderId="0" xfId="0" applyFont="1" applyAlignment="1">
      <alignment horizontal="justify" vertical="center"/>
    </xf>
    <xf numFmtId="0" fontId="37" fillId="0" borderId="0" xfId="0" applyFont="1" applyAlignment="1">
      <alignment horizontal="left" vertical="center" indent="2"/>
    </xf>
    <xf numFmtId="0" fontId="24" fillId="0" borderId="0" xfId="1" applyFont="1" applyFill="1" applyBorder="1" applyAlignment="1">
      <alignment horizontal="center" vertical="center"/>
    </xf>
    <xf numFmtId="176" fontId="3" fillId="2" borderId="2" xfId="1" quotePrefix="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3" xfId="1" quotePrefix="1" applyNumberFormat="1" applyFont="1" applyFill="1" applyBorder="1" applyAlignment="1">
      <alignment horizontal="center" vertical="center"/>
    </xf>
    <xf numFmtId="176" fontId="3" fillId="2" borderId="30" xfId="1" applyNumberFormat="1" applyFont="1" applyFill="1" applyBorder="1" applyAlignment="1">
      <alignment horizontal="center" vertical="center"/>
    </xf>
    <xf numFmtId="0" fontId="2" fillId="0" borderId="24" xfId="1" applyFont="1" applyFill="1" applyBorder="1" applyAlignment="1">
      <alignment horizontal="left" vertical="center" wrapText="1"/>
    </xf>
    <xf numFmtId="0" fontId="2" fillId="0" borderId="24" xfId="1" applyFont="1" applyFill="1" applyBorder="1" applyAlignment="1">
      <alignment horizontal="left" vertical="center"/>
    </xf>
    <xf numFmtId="0" fontId="24" fillId="0" borderId="0" xfId="0" applyFont="1" applyFill="1" applyBorder="1" applyAlignment="1">
      <alignment horizontal="center" vertical="center"/>
    </xf>
    <xf numFmtId="176" fontId="3" fillId="2" borderId="37" xfId="0" quotePrefix="1"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176" fontId="3" fillId="2" borderId="14" xfId="0" quotePrefix="1"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176" fontId="3" fillId="2" borderId="16" xfId="0" applyNumberFormat="1" applyFont="1" applyFill="1" applyBorder="1" applyAlignment="1">
      <alignment horizontal="center" vertical="center"/>
    </xf>
    <xf numFmtId="176" fontId="3" fillId="2" borderId="18" xfId="0" quotePrefix="1"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49" fontId="3" fillId="2" borderId="8" xfId="0" applyNumberFormat="1" applyFont="1" applyFill="1" applyBorder="1" applyAlignment="1">
      <alignment horizontal="left" vertical="center"/>
    </xf>
    <xf numFmtId="49" fontId="3" fillId="2" borderId="9" xfId="0" applyNumberFormat="1" applyFont="1" applyFill="1" applyBorder="1" applyAlignment="1">
      <alignment horizontal="left" vertical="center"/>
    </xf>
    <xf numFmtId="176" fontId="3" fillId="2" borderId="33" xfId="0" quotePrefix="1" applyNumberFormat="1" applyFont="1" applyFill="1" applyBorder="1" applyAlignment="1">
      <alignment horizontal="center" vertical="center" wrapText="1"/>
    </xf>
    <xf numFmtId="176" fontId="3" fillId="2" borderId="13" xfId="0" applyNumberFormat="1" applyFont="1" applyFill="1" applyBorder="1" applyAlignment="1">
      <alignment horizontal="center" vertical="center" wrapText="1"/>
    </xf>
    <xf numFmtId="176" fontId="3" fillId="2" borderId="5" xfId="0" quotePrefix="1" applyNumberFormat="1" applyFont="1" applyFill="1" applyBorder="1" applyAlignment="1">
      <alignment horizontal="center" vertical="center" wrapText="1"/>
    </xf>
    <xf numFmtId="176" fontId="3" fillId="2" borderId="11" xfId="0" applyNumberFormat="1" applyFont="1" applyFill="1" applyBorder="1" applyAlignment="1">
      <alignment horizontal="center" vertical="center" wrapText="1"/>
    </xf>
    <xf numFmtId="176" fontId="3" fillId="0" borderId="5" xfId="0" quotePrefix="1"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2" borderId="25" xfId="0" quotePrefix="1" applyNumberFormat="1" applyFont="1" applyFill="1" applyBorder="1" applyAlignment="1">
      <alignment horizontal="center" vertical="center" wrapText="1"/>
    </xf>
    <xf numFmtId="176" fontId="3" fillId="2" borderId="26" xfId="0" applyNumberFormat="1" applyFont="1" applyFill="1" applyBorder="1" applyAlignment="1">
      <alignment horizontal="center" vertical="center" wrapText="1"/>
    </xf>
    <xf numFmtId="176" fontId="3" fillId="2" borderId="27" xfId="0" applyNumberFormat="1" applyFont="1" applyFill="1" applyBorder="1" applyAlignment="1">
      <alignment horizontal="center" vertical="center" wrapText="1"/>
    </xf>
    <xf numFmtId="0" fontId="5" fillId="2" borderId="0" xfId="1" applyFont="1" applyFill="1" applyBorder="1" applyAlignment="1">
      <alignment horizontal="left" vertical="center"/>
    </xf>
    <xf numFmtId="176" fontId="3" fillId="2" borderId="34" xfId="0" applyNumberFormat="1" applyFont="1" applyFill="1" applyBorder="1" applyAlignment="1">
      <alignment horizontal="center" vertical="center" wrapText="1"/>
    </xf>
    <xf numFmtId="176" fontId="3" fillId="2" borderId="38" xfId="0" applyNumberFormat="1" applyFont="1" applyFill="1" applyBorder="1" applyAlignment="1">
      <alignment horizontal="center" vertical="center" wrapText="1"/>
    </xf>
    <xf numFmtId="176" fontId="3" fillId="2" borderId="18" xfId="0" applyNumberFormat="1" applyFont="1" applyFill="1" applyBorder="1" applyAlignment="1">
      <alignment horizontal="center" vertical="center" wrapText="1"/>
    </xf>
    <xf numFmtId="176" fontId="3" fillId="2" borderId="19" xfId="0" applyNumberFormat="1" applyFont="1" applyFill="1" applyBorder="1" applyAlignment="1">
      <alignment horizontal="center" vertical="center" wrapText="1"/>
    </xf>
    <xf numFmtId="49" fontId="2" fillId="2" borderId="14" xfId="0" applyNumberFormat="1" applyFont="1" applyFill="1" applyBorder="1" applyAlignment="1">
      <alignment horizontal="left" vertical="center"/>
    </xf>
    <xf numFmtId="49" fontId="2" fillId="2" borderId="16" xfId="0" applyNumberFormat="1" applyFont="1" applyFill="1" applyBorder="1" applyAlignment="1">
      <alignment horizontal="left" vertical="center"/>
    </xf>
    <xf numFmtId="49" fontId="22" fillId="2" borderId="8" xfId="0" applyNumberFormat="1" applyFont="1" applyFill="1" applyBorder="1" applyAlignment="1">
      <alignment horizontal="left" vertical="center"/>
    </xf>
    <xf numFmtId="49" fontId="22" fillId="2" borderId="9" xfId="0" applyNumberFormat="1" applyFont="1" applyFill="1" applyBorder="1" applyAlignment="1">
      <alignment horizontal="left" vertical="center"/>
    </xf>
    <xf numFmtId="49" fontId="22" fillId="2" borderId="14" xfId="0" applyNumberFormat="1" applyFont="1" applyFill="1" applyBorder="1" applyAlignment="1">
      <alignment horizontal="left" vertical="center"/>
    </xf>
    <xf numFmtId="49" fontId="22" fillId="2" borderId="16" xfId="0" applyNumberFormat="1" applyFont="1" applyFill="1" applyBorder="1" applyAlignment="1">
      <alignment horizontal="left" vertical="center"/>
    </xf>
    <xf numFmtId="49" fontId="3" fillId="2" borderId="17"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176" fontId="3" fillId="2" borderId="21" xfId="0" applyNumberFormat="1" applyFont="1" applyFill="1" applyBorder="1" applyAlignment="1">
      <alignment horizontal="left" vertical="center"/>
    </xf>
    <xf numFmtId="176" fontId="3" fillId="2" borderId="22" xfId="0" applyNumberFormat="1"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24" xfId="0" applyFont="1" applyFill="1" applyBorder="1" applyAlignment="1">
      <alignment horizontal="left" vertical="center"/>
    </xf>
    <xf numFmtId="49" fontId="3" fillId="2" borderId="14" xfId="0" quotePrefix="1"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wrapText="1"/>
    </xf>
    <xf numFmtId="176" fontId="3" fillId="2" borderId="36" xfId="0" applyNumberFormat="1" applyFont="1" applyFill="1" applyBorder="1" applyAlignment="1">
      <alignment horizontal="left" vertical="center"/>
    </xf>
    <xf numFmtId="176" fontId="3" fillId="2" borderId="39" xfId="0" applyNumberFormat="1" applyFont="1" applyFill="1" applyBorder="1" applyAlignment="1">
      <alignment horizontal="left" vertical="center"/>
    </xf>
    <xf numFmtId="176" fontId="3" fillId="2" borderId="6" xfId="1" applyNumberFormat="1" applyFont="1" applyFill="1" applyBorder="1" applyAlignment="1">
      <alignment horizontal="center" vertical="center"/>
    </xf>
    <xf numFmtId="0" fontId="2" fillId="0" borderId="0" xfId="1" applyFont="1" applyFill="1" applyBorder="1" applyAlignment="1">
      <alignment horizontal="left" vertical="center"/>
    </xf>
    <xf numFmtId="0" fontId="4" fillId="2" borderId="0" xfId="4" applyFont="1" applyFill="1" applyAlignment="1">
      <alignment horizontal="center" vertical="center" wrapText="1"/>
    </xf>
    <xf numFmtId="0" fontId="3" fillId="0" borderId="2" xfId="4" applyFont="1" applyBorder="1" applyAlignment="1">
      <alignment horizontal="center" vertical="center" wrapText="1"/>
    </xf>
    <xf numFmtId="0" fontId="3" fillId="0" borderId="3"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24" xfId="4" applyFont="1" applyBorder="1" applyAlignment="1">
      <alignment horizontal="left" vertical="center" wrapText="1"/>
    </xf>
    <xf numFmtId="0" fontId="3" fillId="0" borderId="24" xfId="4" applyFont="1" applyBorder="1" applyAlignment="1">
      <alignment horizontal="left" vertical="center"/>
    </xf>
    <xf numFmtId="0" fontId="3" fillId="0" borderId="9" xfId="4" applyFont="1" applyBorder="1" applyAlignment="1">
      <alignment horizontal="center" vertical="center" wrapText="1"/>
    </xf>
    <xf numFmtId="0" fontId="3" fillId="0" borderId="4"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12" xfId="4" applyFont="1" applyFill="1" applyBorder="1" applyAlignment="1">
      <alignment horizontal="center" vertical="center" wrapText="1"/>
    </xf>
    <xf numFmtId="0" fontId="3" fillId="0" borderId="5" xfId="4" applyFont="1" applyFill="1" applyBorder="1" applyAlignment="1">
      <alignment horizontal="center" vertical="center" wrapText="1"/>
    </xf>
    <xf numFmtId="0" fontId="3" fillId="0" borderId="11" xfId="4" applyFont="1" applyFill="1" applyBorder="1" applyAlignment="1">
      <alignment horizontal="center" vertical="center" wrapText="1"/>
    </xf>
    <xf numFmtId="0" fontId="3" fillId="0" borderId="13" xfId="4" applyFont="1" applyFill="1" applyBorder="1" applyAlignment="1">
      <alignment horizontal="center" vertical="center" wrapText="1"/>
    </xf>
    <xf numFmtId="0" fontId="3" fillId="0" borderId="25" xfId="4" applyFont="1" applyFill="1" applyBorder="1" applyAlignment="1">
      <alignment horizontal="center" vertical="center" wrapText="1"/>
    </xf>
    <xf numFmtId="0" fontId="3" fillId="0" borderId="26" xfId="4" applyFont="1" applyFill="1" applyBorder="1" applyAlignment="1">
      <alignment horizontal="center" vertical="center" wrapText="1"/>
    </xf>
    <xf numFmtId="0" fontId="3" fillId="0" borderId="27" xfId="4" applyFont="1" applyFill="1" applyBorder="1" applyAlignment="1">
      <alignment horizontal="center" vertical="center" wrapText="1"/>
    </xf>
    <xf numFmtId="0" fontId="3" fillId="0" borderId="8" xfId="4" applyFont="1" applyBorder="1" applyAlignment="1">
      <alignment horizontal="center" vertical="center" wrapText="1"/>
    </xf>
    <xf numFmtId="49" fontId="3" fillId="2" borderId="34"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0" fontId="3" fillId="0" borderId="21" xfId="4" applyFont="1" applyBorder="1" applyAlignment="1">
      <alignment horizontal="center" vertical="center" wrapText="1"/>
    </xf>
    <xf numFmtId="0" fontId="3" fillId="0" borderId="22" xfId="4" applyFont="1" applyBorder="1" applyAlignment="1">
      <alignment horizontal="center" vertical="center" wrapText="1"/>
    </xf>
    <xf numFmtId="0" fontId="18" fillId="2" borderId="0" xfId="4" applyFont="1" applyFill="1" applyBorder="1" applyAlignment="1">
      <alignment horizontal="center" vertical="center"/>
    </xf>
    <xf numFmtId="0" fontId="4" fillId="2" borderId="0" xfId="4" applyFont="1" applyFill="1" applyBorder="1" applyAlignment="1">
      <alignment horizontal="center" vertical="center"/>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0" xfId="3" applyFont="1" applyBorder="1" applyAlignment="1">
      <alignment horizontal="left" wrapText="1"/>
    </xf>
    <xf numFmtId="0" fontId="4" fillId="2" borderId="0"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3" fillId="0" borderId="6" xfId="4" applyFont="1" applyFill="1" applyBorder="1" applyAlignment="1">
      <alignment horizontal="center" vertical="center" wrapText="1"/>
    </xf>
    <xf numFmtId="0" fontId="3" fillId="0" borderId="7"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3" fillId="0" borderId="15" xfId="4" applyFont="1" applyFill="1" applyBorder="1" applyAlignment="1">
      <alignment horizontal="center" vertical="center" wrapText="1"/>
    </xf>
    <xf numFmtId="0" fontId="3" fillId="0" borderId="16" xfId="4" applyFont="1" applyFill="1" applyBorder="1" applyAlignment="1">
      <alignment horizontal="center" vertical="center" wrapText="1"/>
    </xf>
    <xf numFmtId="0" fontId="3" fillId="0" borderId="18" xfId="4" applyFont="1" applyFill="1" applyBorder="1" applyAlignment="1">
      <alignment horizontal="center" vertical="center" wrapText="1"/>
    </xf>
    <xf numFmtId="0" fontId="3" fillId="0" borderId="19" xfId="4" applyFont="1" applyFill="1" applyBorder="1" applyAlignment="1">
      <alignment horizontal="center" vertical="center" wrapText="1"/>
    </xf>
    <xf numFmtId="0" fontId="3" fillId="0" borderId="20" xfId="4" applyFont="1" applyFill="1" applyBorder="1" applyAlignment="1">
      <alignment horizontal="center" vertical="center" wrapText="1"/>
    </xf>
    <xf numFmtId="0" fontId="3" fillId="0" borderId="21" xfId="4" applyFont="1" applyFill="1" applyBorder="1" applyAlignment="1">
      <alignment horizontal="center" vertical="center" wrapText="1"/>
    </xf>
    <xf numFmtId="0" fontId="3" fillId="0" borderId="22" xfId="4" applyFont="1" applyFill="1" applyBorder="1" applyAlignment="1">
      <alignment horizontal="center" vertical="center" wrapText="1"/>
    </xf>
    <xf numFmtId="0" fontId="3" fillId="0" borderId="24" xfId="4" applyFont="1" applyFill="1" applyBorder="1" applyAlignment="1">
      <alignment horizontal="left" vertical="center" wrapText="1"/>
    </xf>
    <xf numFmtId="0" fontId="3" fillId="0" borderId="24" xfId="4" applyFont="1" applyFill="1" applyBorder="1" applyAlignment="1">
      <alignment horizontal="left" vertical="center"/>
    </xf>
    <xf numFmtId="0" fontId="3" fillId="0" borderId="9" xfId="4" applyFont="1" applyFill="1" applyBorder="1" applyAlignment="1">
      <alignment horizontal="center" vertical="center" wrapText="1"/>
    </xf>
    <xf numFmtId="0" fontId="3" fillId="0" borderId="8" xfId="4" applyFont="1" applyFill="1" applyBorder="1" applyAlignment="1">
      <alignment horizontal="center" vertical="center" wrapText="1"/>
    </xf>
  </cellXfs>
  <cellStyles count="5">
    <cellStyle name="常规" xfId="0" builtinId="0"/>
    <cellStyle name="常规 9" xfId="2"/>
    <cellStyle name="常规_2007年行政单位基层表样表" xfId="1"/>
    <cellStyle name="常规_2012年预算公开分析表（26个部门财政拨款三公经费）" xfId="3"/>
    <cellStyle name="常规_事业单位部门决算报表（讨论稿）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y%20Documents\WeChat%20Files\ln_ln1205\Files\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y%20Documents\WeChat%20Files\ln_ln1205\Files\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WeChat%20Files\ln_ln1205\Files\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y%20Documents\WeChat%20Files\ln_ln1205\Files\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y%20Documents\WeChat%20Files\ln_ln1205\Files\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My%20Documents\WeChat%20Files\ln_ln1205\Files\0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y%20Documents\WeChat%20Files\ln_ln1205\Files\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交通运输局"/>
      <sheetName val="公路所"/>
      <sheetName val="港务所"/>
      <sheetName val="执法大队"/>
      <sheetName val="运管所"/>
      <sheetName val="汇总"/>
    </sheetNames>
    <sheetDataSet>
      <sheetData sheetId="0">
        <row r="20">
          <cell r="C20">
            <v>1089.7</v>
          </cell>
        </row>
      </sheetData>
      <sheetData sheetId="1">
        <row r="20">
          <cell r="C20">
            <v>783.2</v>
          </cell>
        </row>
      </sheetData>
      <sheetData sheetId="2">
        <row r="20">
          <cell r="C20">
            <v>357.59</v>
          </cell>
        </row>
      </sheetData>
      <sheetData sheetId="3">
        <row r="20">
          <cell r="C20">
            <v>287.92</v>
          </cell>
        </row>
      </sheetData>
      <sheetData sheetId="4">
        <row r="20">
          <cell r="C20">
            <v>1252.23</v>
          </cell>
        </row>
      </sheetData>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交通运输局"/>
      <sheetName val="公路所"/>
      <sheetName val="港务所"/>
      <sheetName val="执法大队"/>
      <sheetName val="运管所"/>
      <sheetName val="汇总"/>
    </sheetNames>
    <sheetDataSet>
      <sheetData sheetId="0">
        <row r="8">
          <cell r="F8">
            <v>0</v>
          </cell>
          <cell r="G8">
            <v>0</v>
          </cell>
          <cell r="H8">
            <v>0</v>
          </cell>
          <cell r="I8">
            <v>0</v>
          </cell>
        </row>
        <row r="9">
          <cell r="F9">
            <v>0</v>
          </cell>
          <cell r="G9">
            <v>0</v>
          </cell>
          <cell r="H9">
            <v>0</v>
          </cell>
          <cell r="I9">
            <v>0</v>
          </cell>
        </row>
        <row r="10">
          <cell r="F10">
            <v>0</v>
          </cell>
          <cell r="G10">
            <v>0</v>
          </cell>
          <cell r="H10">
            <v>0</v>
          </cell>
          <cell r="I10">
            <v>0</v>
          </cell>
        </row>
      </sheetData>
      <sheetData sheetId="1">
        <row r="12">
          <cell r="E12">
            <v>488</v>
          </cell>
        </row>
      </sheetData>
      <sheetData sheetId="2">
        <row r="11">
          <cell r="E11">
            <v>10</v>
          </cell>
        </row>
      </sheetData>
      <sheetData sheetId="3"/>
      <sheetData sheetId="4">
        <row r="16">
          <cell r="E16">
            <v>60</v>
          </cell>
        </row>
      </sheetData>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交通运输局"/>
      <sheetName val="公路所"/>
      <sheetName val="港务所"/>
      <sheetName val="执法大队"/>
      <sheetName val="运管所"/>
      <sheetName val="汇总"/>
    </sheetNames>
    <sheetDataSet>
      <sheetData sheetId="0">
        <row r="8">
          <cell r="D8">
            <v>1089.7</v>
          </cell>
          <cell r="G8">
            <v>0</v>
          </cell>
          <cell r="H8">
            <v>0</v>
          </cell>
          <cell r="I8">
            <v>355.8</v>
          </cell>
        </row>
        <row r="9">
          <cell r="G9">
            <v>0</v>
          </cell>
          <cell r="H9">
            <v>0</v>
          </cell>
          <cell r="I9">
            <v>355.8</v>
          </cell>
        </row>
        <row r="10">
          <cell r="G10">
            <v>0</v>
          </cell>
          <cell r="H10">
            <v>0</v>
          </cell>
          <cell r="I10">
            <v>355.8</v>
          </cell>
        </row>
        <row r="11">
          <cell r="D11">
            <v>690.5</v>
          </cell>
          <cell r="E11">
            <v>640.5</v>
          </cell>
          <cell r="F11">
            <v>50</v>
          </cell>
          <cell r="G11">
            <v>0</v>
          </cell>
          <cell r="H11">
            <v>0</v>
          </cell>
          <cell r="I11">
            <v>0</v>
          </cell>
        </row>
        <row r="12">
          <cell r="D12">
            <v>0</v>
          </cell>
        </row>
        <row r="13">
          <cell r="D13">
            <v>399.2</v>
          </cell>
          <cell r="E13">
            <v>0</v>
          </cell>
          <cell r="F13">
            <v>43.4</v>
          </cell>
          <cell r="H13">
            <v>0</v>
          </cell>
          <cell r="I13">
            <v>355.8</v>
          </cell>
        </row>
      </sheetData>
      <sheetData sheetId="1">
        <row r="8">
          <cell r="D8">
            <v>783.2</v>
          </cell>
        </row>
        <row r="11">
          <cell r="D11">
            <v>295.2</v>
          </cell>
          <cell r="E11">
            <v>295.2</v>
          </cell>
        </row>
        <row r="12">
          <cell r="D12">
            <v>488</v>
          </cell>
        </row>
      </sheetData>
      <sheetData sheetId="2">
        <row r="8">
          <cell r="D8">
            <v>357.59</v>
          </cell>
        </row>
        <row r="9">
          <cell r="D9">
            <v>34.700000000000003</v>
          </cell>
          <cell r="E9">
            <v>34.700000000000003</v>
          </cell>
        </row>
        <row r="10">
          <cell r="D10">
            <v>312.89</v>
          </cell>
          <cell r="E10">
            <v>312.89</v>
          </cell>
        </row>
        <row r="11">
          <cell r="D11">
            <v>10</v>
          </cell>
          <cell r="E11">
            <v>10</v>
          </cell>
        </row>
      </sheetData>
      <sheetData sheetId="3">
        <row r="8">
          <cell r="D8">
            <v>287.92</v>
          </cell>
        </row>
        <row r="9">
          <cell r="D9">
            <v>40.71</v>
          </cell>
          <cell r="E9">
            <v>40.71</v>
          </cell>
        </row>
        <row r="15">
          <cell r="D15">
            <v>188.93</v>
          </cell>
          <cell r="E15">
            <v>188.93</v>
          </cell>
        </row>
        <row r="16">
          <cell r="D16">
            <v>58.28</v>
          </cell>
          <cell r="E16">
            <v>58.28</v>
          </cell>
        </row>
      </sheetData>
      <sheetData sheetId="4">
        <row r="8">
          <cell r="D8">
            <v>1252.23</v>
          </cell>
        </row>
        <row r="9">
          <cell r="D9">
            <v>59.52</v>
          </cell>
          <cell r="E9">
            <v>59.52</v>
          </cell>
        </row>
        <row r="14">
          <cell r="D14">
            <v>663.37</v>
          </cell>
          <cell r="E14">
            <v>663.37</v>
          </cell>
        </row>
        <row r="16">
          <cell r="D16">
            <v>60</v>
          </cell>
          <cell r="E16">
            <v>60</v>
          </cell>
        </row>
        <row r="17">
          <cell r="D17">
            <v>409.34</v>
          </cell>
          <cell r="E17">
            <v>354.08</v>
          </cell>
          <cell r="F17">
            <v>55.26</v>
          </cell>
        </row>
      </sheetData>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交通运输局"/>
      <sheetName val="公路所"/>
      <sheetName val="港务所"/>
      <sheetName val="执法大队"/>
      <sheetName val="运管所"/>
      <sheetName val="汇总"/>
    </sheetNames>
    <sheetDataSet>
      <sheetData sheetId="0">
        <row r="8">
          <cell r="C8">
            <v>690.5</v>
          </cell>
        </row>
        <row r="16">
          <cell r="C16">
            <v>690.5</v>
          </cell>
        </row>
        <row r="21">
          <cell r="C21">
            <v>690.5</v>
          </cell>
        </row>
      </sheetData>
      <sheetData sheetId="1">
        <row r="8">
          <cell r="C8">
            <v>783.2</v>
          </cell>
        </row>
        <row r="16">
          <cell r="C16">
            <v>783.2</v>
          </cell>
        </row>
        <row r="21">
          <cell r="C21">
            <v>783.2</v>
          </cell>
        </row>
      </sheetData>
      <sheetData sheetId="2">
        <row r="8">
          <cell r="C8">
            <v>357.59</v>
          </cell>
        </row>
        <row r="16">
          <cell r="C16">
            <v>357.59</v>
          </cell>
        </row>
        <row r="21">
          <cell r="C21">
            <v>357.59</v>
          </cell>
        </row>
      </sheetData>
      <sheetData sheetId="3">
        <row r="8">
          <cell r="C8">
            <v>287.92</v>
          </cell>
        </row>
        <row r="16">
          <cell r="C16">
            <v>287.92</v>
          </cell>
        </row>
        <row r="21">
          <cell r="C21">
            <v>287.92</v>
          </cell>
        </row>
      </sheetData>
      <sheetData sheetId="4">
        <row r="8">
          <cell r="C8">
            <v>1252.23</v>
          </cell>
        </row>
        <row r="16">
          <cell r="C16">
            <v>1252.23</v>
          </cell>
        </row>
        <row r="21">
          <cell r="C21">
            <v>1252.23</v>
          </cell>
        </row>
      </sheetData>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交通运输局"/>
      <sheetName val="公路所"/>
      <sheetName val="港务所"/>
      <sheetName val="执法大队"/>
      <sheetName val="运管所"/>
      <sheetName val="汇总"/>
    </sheetNames>
    <sheetDataSet>
      <sheetData sheetId="0">
        <row r="9">
          <cell r="D9">
            <v>690.5</v>
          </cell>
        </row>
        <row r="12">
          <cell r="D12">
            <v>690.5</v>
          </cell>
          <cell r="E12">
            <v>640.5</v>
          </cell>
          <cell r="F12">
            <v>50</v>
          </cell>
        </row>
        <row r="14">
          <cell r="D14">
            <v>0</v>
          </cell>
          <cell r="F14">
            <v>0</v>
          </cell>
        </row>
      </sheetData>
      <sheetData sheetId="1">
        <row r="9">
          <cell r="D9">
            <v>783.2</v>
          </cell>
        </row>
        <row r="12">
          <cell r="D12">
            <v>295.2</v>
          </cell>
          <cell r="E12">
            <v>295.2</v>
          </cell>
        </row>
        <row r="13">
          <cell r="D13">
            <v>488</v>
          </cell>
        </row>
      </sheetData>
      <sheetData sheetId="2">
        <row r="9">
          <cell r="D9">
            <v>357.59</v>
          </cell>
        </row>
        <row r="10">
          <cell r="D10">
            <v>34.700000000000003</v>
          </cell>
          <cell r="E10">
            <v>34.700000000000003</v>
          </cell>
        </row>
        <row r="11">
          <cell r="D11">
            <v>312.89</v>
          </cell>
          <cell r="E11">
            <v>312.89</v>
          </cell>
        </row>
        <row r="12">
          <cell r="D12">
            <v>10</v>
          </cell>
          <cell r="E12">
            <v>10</v>
          </cell>
        </row>
      </sheetData>
      <sheetData sheetId="3">
        <row r="9">
          <cell r="D9">
            <v>287.92</v>
          </cell>
        </row>
        <row r="10">
          <cell r="D10">
            <v>40.71</v>
          </cell>
          <cell r="E10">
            <v>40.71</v>
          </cell>
        </row>
        <row r="16">
          <cell r="D16">
            <v>188.93</v>
          </cell>
          <cell r="E16">
            <v>188.93</v>
          </cell>
        </row>
        <row r="17">
          <cell r="D17">
            <v>58.28</v>
          </cell>
        </row>
      </sheetData>
      <sheetData sheetId="4">
        <row r="9">
          <cell r="D9">
            <v>1252.23</v>
          </cell>
        </row>
        <row r="10">
          <cell r="D10">
            <v>59.52</v>
          </cell>
          <cell r="E10">
            <v>59.52</v>
          </cell>
        </row>
        <row r="15">
          <cell r="D15">
            <v>663.37</v>
          </cell>
          <cell r="E15">
            <v>663.37</v>
          </cell>
        </row>
        <row r="17">
          <cell r="D17">
            <v>60</v>
          </cell>
          <cell r="E17">
            <v>60</v>
          </cell>
        </row>
        <row r="18">
          <cell r="D18">
            <v>409.34</v>
          </cell>
          <cell r="F18">
            <v>55.26</v>
          </cell>
        </row>
      </sheetData>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交通运输局"/>
      <sheetName val="公路所"/>
      <sheetName val="港务所"/>
      <sheetName val="执法大队"/>
      <sheetName val="运管所"/>
      <sheetName val="汇总"/>
    </sheetNames>
    <sheetDataSet>
      <sheetData sheetId="0">
        <row r="6">
          <cell r="C6">
            <v>640.5</v>
          </cell>
          <cell r="D6">
            <v>587.29999999999995</v>
          </cell>
          <cell r="E6">
            <v>53.2</v>
          </cell>
        </row>
        <row r="7">
          <cell r="C7">
            <v>473.1</v>
          </cell>
          <cell r="D7">
            <v>473.1</v>
          </cell>
        </row>
        <row r="8">
          <cell r="C8">
            <v>187.1</v>
          </cell>
          <cell r="D8">
            <v>187.1</v>
          </cell>
        </row>
        <row r="9">
          <cell r="C9">
            <v>220.8</v>
          </cell>
          <cell r="D9">
            <v>220.8</v>
          </cell>
        </row>
        <row r="10">
          <cell r="C10">
            <v>0</v>
          </cell>
          <cell r="D10">
            <v>0</v>
          </cell>
        </row>
        <row r="11">
          <cell r="C11">
            <v>51</v>
          </cell>
          <cell r="D11">
            <v>51</v>
          </cell>
        </row>
        <row r="12">
          <cell r="C12">
            <v>0</v>
          </cell>
        </row>
        <row r="13">
          <cell r="C13">
            <v>14.2</v>
          </cell>
          <cell r="D13">
            <v>14.2</v>
          </cell>
        </row>
        <row r="14">
          <cell r="C14">
            <v>53.2</v>
          </cell>
          <cell r="D14">
            <v>0</v>
          </cell>
          <cell r="E14">
            <v>53.2</v>
          </cell>
        </row>
        <row r="15">
          <cell r="C15">
            <v>2.2000000000000002</v>
          </cell>
          <cell r="E15">
            <v>2.2000000000000002</v>
          </cell>
        </row>
        <row r="16">
          <cell r="C16">
            <v>1.5</v>
          </cell>
          <cell r="E16">
            <v>1.5</v>
          </cell>
        </row>
        <row r="17">
          <cell r="C17">
            <v>0</v>
          </cell>
        </row>
        <row r="18">
          <cell r="C18">
            <v>0</v>
          </cell>
        </row>
        <row r="19">
          <cell r="C19">
            <v>1.5</v>
          </cell>
          <cell r="E19">
            <v>1.5</v>
          </cell>
        </row>
        <row r="20">
          <cell r="C20">
            <v>2.2999999999999998</v>
          </cell>
          <cell r="E20">
            <v>2.2999999999999998</v>
          </cell>
        </row>
        <row r="21">
          <cell r="C21">
            <v>2.2000000000000002</v>
          </cell>
          <cell r="E21">
            <v>2.2000000000000002</v>
          </cell>
        </row>
        <row r="22">
          <cell r="C22">
            <v>0</v>
          </cell>
        </row>
        <row r="23">
          <cell r="C23">
            <v>2.7</v>
          </cell>
          <cell r="E23">
            <v>2.7</v>
          </cell>
        </row>
        <row r="24">
          <cell r="C24">
            <v>4.04</v>
          </cell>
          <cell r="E24">
            <v>4.04</v>
          </cell>
        </row>
        <row r="25">
          <cell r="C25">
            <v>0</v>
          </cell>
        </row>
        <row r="26">
          <cell r="C26">
            <v>2.6</v>
          </cell>
          <cell r="E26">
            <v>2.6</v>
          </cell>
        </row>
        <row r="27">
          <cell r="C27">
            <v>0</v>
          </cell>
        </row>
        <row r="28">
          <cell r="C28">
            <v>0</v>
          </cell>
        </row>
        <row r="29">
          <cell r="C29">
            <v>1.3</v>
          </cell>
          <cell r="E29">
            <v>1.3</v>
          </cell>
        </row>
        <row r="31">
          <cell r="C31">
            <v>0</v>
          </cell>
        </row>
        <row r="33">
          <cell r="C33">
            <v>0</v>
          </cell>
        </row>
        <row r="34">
          <cell r="C34">
            <v>0</v>
          </cell>
        </row>
        <row r="35">
          <cell r="C35">
            <v>9.1999999999999993</v>
          </cell>
          <cell r="E35">
            <v>9.1999999999999993</v>
          </cell>
        </row>
        <row r="36">
          <cell r="C36">
            <v>0</v>
          </cell>
        </row>
        <row r="37">
          <cell r="C37">
            <v>0</v>
          </cell>
        </row>
        <row r="38">
          <cell r="C38">
            <v>17</v>
          </cell>
          <cell r="E38">
            <v>17</v>
          </cell>
        </row>
        <row r="39">
          <cell r="C39">
            <v>0</v>
          </cell>
        </row>
        <row r="40">
          <cell r="C40">
            <v>114.2</v>
          </cell>
          <cell r="D40">
            <v>114.2</v>
          </cell>
          <cell r="E40">
            <v>0</v>
          </cell>
        </row>
        <row r="41">
          <cell r="C41">
            <v>0</v>
          </cell>
        </row>
        <row r="42">
          <cell r="C42">
            <v>78.599999999999994</v>
          </cell>
          <cell r="D42">
            <v>78.599999999999994</v>
          </cell>
        </row>
        <row r="43">
          <cell r="C43">
            <v>0.7</v>
          </cell>
          <cell r="D43">
            <v>0.7</v>
          </cell>
        </row>
        <row r="44">
          <cell r="C44">
            <v>10.9</v>
          </cell>
          <cell r="D44">
            <v>10.9</v>
          </cell>
        </row>
        <row r="45">
          <cell r="C45">
            <v>1.6</v>
          </cell>
          <cell r="D45">
            <v>1.6</v>
          </cell>
        </row>
        <row r="46">
          <cell r="C46">
            <v>0.7</v>
          </cell>
          <cell r="D46">
            <v>0.7</v>
          </cell>
        </row>
        <row r="47">
          <cell r="C47">
            <v>16.2</v>
          </cell>
          <cell r="D47">
            <v>16.2</v>
          </cell>
        </row>
        <row r="48">
          <cell r="C48">
            <v>5.5</v>
          </cell>
          <cell r="D48">
            <v>5.5</v>
          </cell>
        </row>
        <row r="49">
          <cell r="C49">
            <v>0</v>
          </cell>
          <cell r="D49">
            <v>0</v>
          </cell>
        </row>
        <row r="50">
          <cell r="C50">
            <v>0</v>
          </cell>
          <cell r="D50">
            <v>0</v>
          </cell>
        </row>
      </sheetData>
      <sheetData sheetId="1">
        <row r="6">
          <cell r="C6">
            <v>295.2</v>
          </cell>
          <cell r="D6">
            <v>262.2</v>
          </cell>
          <cell r="E6">
            <v>33</v>
          </cell>
        </row>
        <row r="7">
          <cell r="C7">
            <v>241.4</v>
          </cell>
          <cell r="D7">
            <v>241.4</v>
          </cell>
        </row>
        <row r="8">
          <cell r="C8">
            <v>134.9</v>
          </cell>
          <cell r="D8">
            <v>134.9</v>
          </cell>
        </row>
        <row r="9">
          <cell r="C9">
            <v>67.400000000000006</v>
          </cell>
          <cell r="D9">
            <v>67.400000000000006</v>
          </cell>
        </row>
        <row r="10">
          <cell r="C10">
            <v>0</v>
          </cell>
          <cell r="D10">
            <v>0</v>
          </cell>
        </row>
        <row r="11">
          <cell r="C11">
            <v>21.1</v>
          </cell>
          <cell r="D11">
            <v>21.1</v>
          </cell>
        </row>
        <row r="12">
          <cell r="C12">
            <v>5.9</v>
          </cell>
          <cell r="D12">
            <v>5.9</v>
          </cell>
        </row>
        <row r="13">
          <cell r="C13">
            <v>12.1</v>
          </cell>
          <cell r="D13">
            <v>12.1</v>
          </cell>
        </row>
        <row r="14">
          <cell r="C14">
            <v>33</v>
          </cell>
          <cell r="E14">
            <v>33</v>
          </cell>
        </row>
        <row r="15">
          <cell r="C15">
            <v>9.1999999999999993</v>
          </cell>
          <cell r="E15">
            <v>9.1999999999999993</v>
          </cell>
        </row>
        <row r="16">
          <cell r="C16">
            <v>0</v>
          </cell>
        </row>
        <row r="17">
          <cell r="C17">
            <v>0</v>
          </cell>
        </row>
        <row r="18">
          <cell r="C18">
            <v>0</v>
          </cell>
        </row>
        <row r="19">
          <cell r="C19">
            <v>1.4</v>
          </cell>
          <cell r="E19">
            <v>1.4</v>
          </cell>
        </row>
        <row r="20">
          <cell r="C20">
            <v>1.6</v>
          </cell>
          <cell r="E20">
            <v>1.6</v>
          </cell>
        </row>
        <row r="21">
          <cell r="C21">
            <v>0</v>
          </cell>
        </row>
        <row r="22">
          <cell r="C22">
            <v>0</v>
          </cell>
        </row>
        <row r="23">
          <cell r="C23">
            <v>0</v>
          </cell>
        </row>
        <row r="24">
          <cell r="C24">
            <v>0.9</v>
          </cell>
          <cell r="E24">
            <v>0.9</v>
          </cell>
        </row>
        <row r="25">
          <cell r="C25">
            <v>0</v>
          </cell>
        </row>
        <row r="26">
          <cell r="C26">
            <v>0.2</v>
          </cell>
          <cell r="E26">
            <v>0.2</v>
          </cell>
        </row>
        <row r="27">
          <cell r="C27">
            <v>0</v>
          </cell>
        </row>
        <row r="28">
          <cell r="C28">
            <v>0</v>
          </cell>
        </row>
        <row r="29">
          <cell r="C29">
            <v>2.2000000000000002</v>
          </cell>
          <cell r="E29">
            <v>2.2000000000000002</v>
          </cell>
        </row>
        <row r="31">
          <cell r="C31">
            <v>1.4</v>
          </cell>
          <cell r="E31">
            <v>1.4</v>
          </cell>
        </row>
        <row r="33">
          <cell r="C33">
            <v>0</v>
          </cell>
        </row>
        <row r="34">
          <cell r="C34">
            <v>0</v>
          </cell>
        </row>
        <row r="35">
          <cell r="C35">
            <v>0</v>
          </cell>
        </row>
        <row r="36">
          <cell r="C36">
            <v>0</v>
          </cell>
        </row>
        <row r="37">
          <cell r="C37">
            <v>8.6</v>
          </cell>
          <cell r="E37">
            <v>8.6</v>
          </cell>
        </row>
        <row r="38">
          <cell r="C38">
            <v>4.3</v>
          </cell>
          <cell r="E38">
            <v>4.3</v>
          </cell>
        </row>
        <row r="39">
          <cell r="C39">
            <v>0.2</v>
          </cell>
        </row>
        <row r="40">
          <cell r="C40">
            <v>20.8</v>
          </cell>
          <cell r="D40">
            <v>20.8</v>
          </cell>
        </row>
        <row r="41">
          <cell r="C41">
            <v>0</v>
          </cell>
        </row>
        <row r="42">
          <cell r="C42">
            <v>0</v>
          </cell>
        </row>
        <row r="43">
          <cell r="C43">
            <v>0</v>
          </cell>
        </row>
        <row r="44">
          <cell r="C44">
            <v>0</v>
          </cell>
        </row>
        <row r="45">
          <cell r="C45">
            <v>0</v>
          </cell>
        </row>
        <row r="46">
          <cell r="C46">
            <v>0</v>
          </cell>
        </row>
        <row r="47">
          <cell r="C47">
            <v>20.8</v>
          </cell>
          <cell r="D47">
            <v>20.8</v>
          </cell>
        </row>
        <row r="48">
          <cell r="C48">
            <v>0</v>
          </cell>
        </row>
        <row r="49">
          <cell r="C49">
            <v>0</v>
          </cell>
        </row>
        <row r="50">
          <cell r="C50">
            <v>0</v>
          </cell>
        </row>
      </sheetData>
      <sheetData sheetId="2">
        <row r="6">
          <cell r="C6">
            <v>357.59</v>
          </cell>
          <cell r="D6">
            <v>306.06</v>
          </cell>
          <cell r="E6">
            <v>51.53</v>
          </cell>
        </row>
        <row r="7">
          <cell r="C7">
            <v>281.08999999999997</v>
          </cell>
          <cell r="D7">
            <v>281.08999999999997</v>
          </cell>
        </row>
        <row r="8">
          <cell r="C8">
            <v>128.18</v>
          </cell>
          <cell r="D8">
            <v>128.18</v>
          </cell>
        </row>
        <row r="9">
          <cell r="C9">
            <v>91.62</v>
          </cell>
          <cell r="D9">
            <v>91.62</v>
          </cell>
        </row>
        <row r="10">
          <cell r="C10">
            <v>0</v>
          </cell>
          <cell r="D10">
            <v>0</v>
          </cell>
        </row>
        <row r="11">
          <cell r="C11">
            <v>34.82</v>
          </cell>
          <cell r="D11">
            <v>34.82</v>
          </cell>
        </row>
        <row r="12">
          <cell r="C12">
            <v>0</v>
          </cell>
        </row>
        <row r="13">
          <cell r="C13">
            <v>26.47</v>
          </cell>
          <cell r="D13">
            <v>26.47</v>
          </cell>
        </row>
        <row r="14">
          <cell r="C14">
            <v>51.53</v>
          </cell>
          <cell r="E14">
            <v>51.53</v>
          </cell>
        </row>
        <row r="15">
          <cell r="C15">
            <v>6.38</v>
          </cell>
          <cell r="E15">
            <v>6.38</v>
          </cell>
        </row>
        <row r="16">
          <cell r="C16">
            <v>0</v>
          </cell>
        </row>
        <row r="17">
          <cell r="C17">
            <v>0</v>
          </cell>
        </row>
        <row r="18">
          <cell r="C18">
            <v>0</v>
          </cell>
        </row>
        <row r="19">
          <cell r="C19">
            <v>0.1</v>
          </cell>
          <cell r="E19">
            <v>0.1</v>
          </cell>
        </row>
        <row r="20">
          <cell r="C20">
            <v>1.23</v>
          </cell>
          <cell r="E20">
            <v>1.23</v>
          </cell>
        </row>
        <row r="21">
          <cell r="C21">
            <v>0</v>
          </cell>
        </row>
        <row r="22">
          <cell r="C22">
            <v>0</v>
          </cell>
        </row>
        <row r="23">
          <cell r="C23">
            <v>0.3</v>
          </cell>
          <cell r="E23">
            <v>0.3</v>
          </cell>
        </row>
        <row r="24">
          <cell r="C24">
            <v>2.35</v>
          </cell>
          <cell r="E24">
            <v>2.35</v>
          </cell>
        </row>
        <row r="25">
          <cell r="C25">
            <v>0</v>
          </cell>
        </row>
        <row r="26">
          <cell r="C26">
            <v>5.15</v>
          </cell>
          <cell r="E26">
            <v>5.15</v>
          </cell>
        </row>
        <row r="27">
          <cell r="C27">
            <v>0</v>
          </cell>
        </row>
        <row r="28">
          <cell r="C28">
            <v>0.6</v>
          </cell>
          <cell r="E28">
            <v>0.6</v>
          </cell>
        </row>
        <row r="29">
          <cell r="C29">
            <v>0.85</v>
          </cell>
          <cell r="E29">
            <v>0.85</v>
          </cell>
        </row>
        <row r="31">
          <cell r="C31">
            <v>7.09</v>
          </cell>
          <cell r="E31">
            <v>7.09</v>
          </cell>
        </row>
        <row r="33">
          <cell r="C33">
            <v>0.5</v>
          </cell>
          <cell r="E33">
            <v>0.5</v>
          </cell>
        </row>
        <row r="34">
          <cell r="C34">
            <v>0</v>
          </cell>
        </row>
        <row r="35">
          <cell r="C35">
            <v>3.39</v>
          </cell>
          <cell r="E35">
            <v>3.39</v>
          </cell>
        </row>
        <row r="36">
          <cell r="C36">
            <v>0</v>
          </cell>
        </row>
        <row r="37">
          <cell r="C37">
            <v>3.17</v>
          </cell>
          <cell r="E37">
            <v>3.17</v>
          </cell>
        </row>
        <row r="38">
          <cell r="C38">
            <v>13</v>
          </cell>
          <cell r="E38">
            <v>13</v>
          </cell>
        </row>
        <row r="39">
          <cell r="C39">
            <v>1.9</v>
          </cell>
        </row>
        <row r="40">
          <cell r="C40">
            <v>24.97</v>
          </cell>
          <cell r="D40">
            <v>24.97</v>
          </cell>
        </row>
        <row r="41">
          <cell r="C41">
            <v>0</v>
          </cell>
        </row>
        <row r="42">
          <cell r="C42">
            <v>0</v>
          </cell>
        </row>
        <row r="43">
          <cell r="C43">
            <v>0.7</v>
          </cell>
          <cell r="D43">
            <v>0.7</v>
          </cell>
        </row>
        <row r="44">
          <cell r="C44">
            <v>1.66</v>
          </cell>
          <cell r="D44">
            <v>1.66</v>
          </cell>
        </row>
        <row r="45">
          <cell r="C45">
            <v>0.52</v>
          </cell>
          <cell r="D45">
            <v>0.52</v>
          </cell>
        </row>
        <row r="46">
          <cell r="C46">
            <v>0</v>
          </cell>
        </row>
        <row r="47">
          <cell r="C47">
            <v>21.52</v>
          </cell>
          <cell r="D47">
            <v>21.52</v>
          </cell>
        </row>
        <row r="48">
          <cell r="C48">
            <v>0.56999999999999995</v>
          </cell>
          <cell r="D48">
            <v>0.56999999999999995</v>
          </cell>
        </row>
        <row r="49">
          <cell r="C49">
            <v>0</v>
          </cell>
        </row>
        <row r="50">
          <cell r="C50">
            <v>0</v>
          </cell>
        </row>
      </sheetData>
      <sheetData sheetId="3">
        <row r="6">
          <cell r="C6">
            <v>287.92</v>
          </cell>
          <cell r="D6">
            <v>242.78</v>
          </cell>
          <cell r="E6">
            <v>45.14</v>
          </cell>
        </row>
        <row r="7">
          <cell r="C7">
            <v>227.95</v>
          </cell>
          <cell r="D7">
            <v>227.95</v>
          </cell>
        </row>
        <row r="8">
          <cell r="C8">
            <v>94.41</v>
          </cell>
          <cell r="D8">
            <v>94.41</v>
          </cell>
        </row>
        <row r="9">
          <cell r="C9">
            <v>51.01</v>
          </cell>
          <cell r="D9">
            <v>51.01</v>
          </cell>
        </row>
        <row r="10">
          <cell r="C10">
            <v>0</v>
          </cell>
          <cell r="D10">
            <v>0</v>
          </cell>
        </row>
        <row r="11">
          <cell r="C11">
            <v>40.71</v>
          </cell>
          <cell r="D11">
            <v>40.71</v>
          </cell>
        </row>
        <row r="12">
          <cell r="C12">
            <v>30.9</v>
          </cell>
          <cell r="D12">
            <v>30.9</v>
          </cell>
        </row>
        <row r="13">
          <cell r="C13">
            <v>10.92</v>
          </cell>
          <cell r="D13">
            <v>10.92</v>
          </cell>
        </row>
        <row r="14">
          <cell r="C14">
            <v>45.14</v>
          </cell>
          <cell r="E14">
            <v>45.14</v>
          </cell>
        </row>
        <row r="15">
          <cell r="C15">
            <v>2.84</v>
          </cell>
          <cell r="E15">
            <v>2.84</v>
          </cell>
        </row>
        <row r="16">
          <cell r="C16">
            <v>0.59</v>
          </cell>
          <cell r="E16">
            <v>0.59</v>
          </cell>
        </row>
        <row r="17">
          <cell r="C17">
            <v>0</v>
          </cell>
        </row>
        <row r="18">
          <cell r="C18">
            <v>0</v>
          </cell>
        </row>
        <row r="19">
          <cell r="C19">
            <v>1.42</v>
          </cell>
          <cell r="E19">
            <v>1.42</v>
          </cell>
        </row>
        <row r="20">
          <cell r="C20">
            <v>2.54</v>
          </cell>
          <cell r="E20">
            <v>2.54</v>
          </cell>
        </row>
        <row r="21">
          <cell r="C21">
            <v>0</v>
          </cell>
        </row>
        <row r="22">
          <cell r="C22">
            <v>0</v>
          </cell>
        </row>
        <row r="23">
          <cell r="C23">
            <v>0.1</v>
          </cell>
          <cell r="E23">
            <v>0.1</v>
          </cell>
        </row>
        <row r="24">
          <cell r="C24">
            <v>0</v>
          </cell>
        </row>
        <row r="25">
          <cell r="C25">
            <v>0</v>
          </cell>
        </row>
        <row r="26">
          <cell r="C26">
            <v>6.53</v>
          </cell>
          <cell r="E26">
            <v>6.53</v>
          </cell>
        </row>
        <row r="27">
          <cell r="C27">
            <v>0</v>
          </cell>
        </row>
        <row r="28">
          <cell r="C28">
            <v>0</v>
          </cell>
        </row>
        <row r="29">
          <cell r="C29">
            <v>0.1</v>
          </cell>
          <cell r="E29">
            <v>0.1</v>
          </cell>
        </row>
        <row r="31">
          <cell r="C31">
            <v>0</v>
          </cell>
        </row>
        <row r="33">
          <cell r="C33">
            <v>0.53</v>
          </cell>
          <cell r="E33">
            <v>0.53</v>
          </cell>
        </row>
        <row r="34">
          <cell r="C34">
            <v>0</v>
          </cell>
        </row>
        <row r="35">
          <cell r="C35">
            <v>9.41</v>
          </cell>
          <cell r="E35">
            <v>9.41</v>
          </cell>
        </row>
        <row r="36">
          <cell r="C36">
            <v>0</v>
          </cell>
        </row>
        <row r="37">
          <cell r="C37">
            <v>5.56</v>
          </cell>
          <cell r="E37">
            <v>5.56</v>
          </cell>
        </row>
        <row r="38">
          <cell r="C38">
            <v>0</v>
          </cell>
        </row>
        <row r="39">
          <cell r="C39">
            <v>13.53</v>
          </cell>
        </row>
        <row r="40">
          <cell r="C40">
            <v>14.83</v>
          </cell>
          <cell r="D40">
            <v>14.83</v>
          </cell>
        </row>
        <row r="41">
          <cell r="C41">
            <v>0</v>
          </cell>
        </row>
        <row r="42">
          <cell r="C42">
            <v>0</v>
          </cell>
        </row>
        <row r="43">
          <cell r="C43">
            <v>0</v>
          </cell>
        </row>
        <row r="44">
          <cell r="C44">
            <v>0</v>
          </cell>
        </row>
        <row r="45">
          <cell r="C45">
            <v>0</v>
          </cell>
        </row>
        <row r="46">
          <cell r="C46">
            <v>0</v>
          </cell>
        </row>
        <row r="47">
          <cell r="C47">
            <v>14.83</v>
          </cell>
          <cell r="D47">
            <v>14.83</v>
          </cell>
        </row>
        <row r="48">
          <cell r="C48">
            <v>0</v>
          </cell>
        </row>
        <row r="49">
          <cell r="C49">
            <v>0</v>
          </cell>
        </row>
        <row r="50">
          <cell r="C50">
            <v>0</v>
          </cell>
        </row>
      </sheetData>
      <sheetData sheetId="4">
        <row r="6">
          <cell r="C6">
            <v>1136.97</v>
          </cell>
          <cell r="D6">
            <v>919.28</v>
          </cell>
          <cell r="E6">
            <v>217.69</v>
          </cell>
        </row>
        <row r="7">
          <cell r="C7">
            <v>850.23</v>
          </cell>
          <cell r="D7">
            <v>850.23</v>
          </cell>
        </row>
        <row r="8">
          <cell r="C8">
            <v>397.59</v>
          </cell>
          <cell r="D8">
            <v>397.59</v>
          </cell>
        </row>
        <row r="9">
          <cell r="C9">
            <v>267.24</v>
          </cell>
          <cell r="D9">
            <v>267.24</v>
          </cell>
        </row>
        <row r="10">
          <cell r="C10">
            <v>5.96</v>
          </cell>
          <cell r="D10">
            <v>5.96</v>
          </cell>
        </row>
        <row r="11">
          <cell r="C11">
            <v>146.97999999999999</v>
          </cell>
          <cell r="D11">
            <v>146.97999999999999</v>
          </cell>
        </row>
        <row r="13">
          <cell r="C13">
            <v>32.46</v>
          </cell>
          <cell r="D13">
            <v>32.46</v>
          </cell>
        </row>
        <row r="14">
          <cell r="C14">
            <v>206.8</v>
          </cell>
          <cell r="D14">
            <v>0</v>
          </cell>
          <cell r="E14">
            <v>206.8</v>
          </cell>
        </row>
        <row r="15">
          <cell r="C15">
            <v>12.13</v>
          </cell>
          <cell r="E15">
            <v>12.13</v>
          </cell>
        </row>
        <row r="16">
          <cell r="C16">
            <v>6.39</v>
          </cell>
          <cell r="E16">
            <v>6.39</v>
          </cell>
        </row>
        <row r="19">
          <cell r="C19">
            <v>0.48</v>
          </cell>
          <cell r="E19">
            <v>0.48</v>
          </cell>
        </row>
        <row r="20">
          <cell r="C20">
            <v>8.99</v>
          </cell>
          <cell r="E20">
            <v>8.99</v>
          </cell>
        </row>
        <row r="21">
          <cell r="C21">
            <v>2.21</v>
          </cell>
          <cell r="E21">
            <v>2.21</v>
          </cell>
        </row>
        <row r="24">
          <cell r="C24">
            <v>1.5</v>
          </cell>
          <cell r="E24">
            <v>1.5</v>
          </cell>
        </row>
        <row r="26">
          <cell r="C26">
            <v>32.56</v>
          </cell>
          <cell r="E26">
            <v>32.56</v>
          </cell>
        </row>
        <row r="27">
          <cell r="C27">
            <v>6.4</v>
          </cell>
          <cell r="E27">
            <v>6.4</v>
          </cell>
        </row>
        <row r="29">
          <cell r="C29">
            <v>0.4</v>
          </cell>
          <cell r="E29">
            <v>0.4</v>
          </cell>
        </row>
        <row r="33">
          <cell r="C33">
            <v>2.2000000000000002</v>
          </cell>
          <cell r="E33">
            <v>2.2000000000000002</v>
          </cell>
        </row>
        <row r="35">
          <cell r="C35">
            <v>54.12</v>
          </cell>
          <cell r="E35">
            <v>54.12</v>
          </cell>
        </row>
        <row r="37">
          <cell r="C37">
            <v>36.74</v>
          </cell>
          <cell r="E37">
            <v>36.74</v>
          </cell>
        </row>
        <row r="39">
          <cell r="C39">
            <v>2.0299999999999998</v>
          </cell>
        </row>
        <row r="40">
          <cell r="C40">
            <v>69.05</v>
          </cell>
          <cell r="D40">
            <v>69.05</v>
          </cell>
        </row>
        <row r="43">
          <cell r="C43">
            <v>1.4</v>
          </cell>
          <cell r="D43">
            <v>1.4</v>
          </cell>
        </row>
        <row r="45">
          <cell r="C45">
            <v>0.55000000000000004</v>
          </cell>
          <cell r="D45">
            <v>0.55000000000000004</v>
          </cell>
        </row>
        <row r="46">
          <cell r="C46">
            <v>9.16</v>
          </cell>
          <cell r="D46">
            <v>9.16</v>
          </cell>
        </row>
        <row r="47">
          <cell r="C47">
            <v>57.14</v>
          </cell>
          <cell r="D47">
            <v>57.14</v>
          </cell>
        </row>
        <row r="48">
          <cell r="C48">
            <v>0.8</v>
          </cell>
          <cell r="D48">
            <v>0.8</v>
          </cell>
        </row>
        <row r="49">
          <cell r="C49">
            <v>10.89</v>
          </cell>
          <cell r="E49">
            <v>10.89</v>
          </cell>
        </row>
        <row r="50">
          <cell r="C50">
            <v>10.89</v>
          </cell>
          <cell r="E50">
            <v>10.89</v>
          </cell>
        </row>
      </sheetData>
      <sheetData sheetId="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交通运输局"/>
      <sheetName val="公路所"/>
      <sheetName val="港务所"/>
      <sheetName val="执法大队"/>
      <sheetName val="运管所"/>
      <sheetName val="汇总"/>
    </sheetNames>
    <sheetDataSet>
      <sheetData sheetId="0">
        <row r="7">
          <cell r="C7">
            <v>0</v>
          </cell>
        </row>
        <row r="17">
          <cell r="C17">
            <v>145</v>
          </cell>
        </row>
        <row r="18">
          <cell r="C18">
            <v>1332</v>
          </cell>
        </row>
      </sheetData>
      <sheetData sheetId="1">
        <row r="10">
          <cell r="C10">
            <v>8.6</v>
          </cell>
        </row>
        <row r="17">
          <cell r="C17">
            <v>120</v>
          </cell>
        </row>
        <row r="18">
          <cell r="C18">
            <v>720</v>
          </cell>
        </row>
      </sheetData>
      <sheetData sheetId="2">
        <row r="10">
          <cell r="C10">
            <v>3.17</v>
          </cell>
        </row>
        <row r="17">
          <cell r="C17">
            <v>108</v>
          </cell>
        </row>
        <row r="18">
          <cell r="C18">
            <v>1130</v>
          </cell>
        </row>
      </sheetData>
      <sheetData sheetId="3">
        <row r="10">
          <cell r="C10">
            <v>5.56</v>
          </cell>
        </row>
        <row r="17">
          <cell r="C17">
            <v>38</v>
          </cell>
        </row>
        <row r="18">
          <cell r="C18">
            <v>220</v>
          </cell>
        </row>
      </sheetData>
      <sheetData sheetId="4">
        <row r="10">
          <cell r="C10">
            <v>36.74</v>
          </cell>
        </row>
        <row r="17">
          <cell r="C17">
            <v>417</v>
          </cell>
        </row>
        <row r="18">
          <cell r="C18">
            <v>890</v>
          </cell>
        </row>
      </sheetData>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47"/>
  <sheetViews>
    <sheetView tabSelected="1" workbookViewId="0">
      <selection activeCell="A7" sqref="A7"/>
    </sheetView>
  </sheetViews>
  <sheetFormatPr defaultRowHeight="13.5"/>
  <cols>
    <col min="1" max="1" width="82.125" customWidth="1"/>
  </cols>
  <sheetData>
    <row r="1" spans="1:1" ht="27">
      <c r="A1" s="127" t="s">
        <v>192</v>
      </c>
    </row>
    <row r="2" spans="1:1" ht="27">
      <c r="A2" s="127" t="s">
        <v>193</v>
      </c>
    </row>
    <row r="4" spans="1:1" ht="20.25">
      <c r="A4" s="128" t="s">
        <v>194</v>
      </c>
    </row>
    <row r="6" spans="1:1" ht="20.25">
      <c r="A6" s="128" t="s">
        <v>195</v>
      </c>
    </row>
    <row r="8" spans="1:1" ht="20.25">
      <c r="A8" s="129" t="s">
        <v>196</v>
      </c>
    </row>
    <row r="10" spans="1:1" ht="20.25">
      <c r="A10" s="129" t="s">
        <v>197</v>
      </c>
    </row>
    <row r="12" spans="1:1" ht="20.25">
      <c r="A12" s="128" t="s">
        <v>198</v>
      </c>
    </row>
    <row r="14" spans="1:1" ht="20.25">
      <c r="A14" s="129" t="s">
        <v>199</v>
      </c>
    </row>
    <row r="16" spans="1:1" ht="20.25">
      <c r="A16" s="129" t="s">
        <v>200</v>
      </c>
    </row>
    <row r="18" spans="1:1" ht="20.25">
      <c r="A18" s="129" t="s">
        <v>201</v>
      </c>
    </row>
    <row r="20" spans="1:1" ht="20.25">
      <c r="A20" s="129" t="s">
        <v>202</v>
      </c>
    </row>
    <row r="22" spans="1:1" ht="20.25">
      <c r="A22" s="129" t="s">
        <v>203</v>
      </c>
    </row>
    <row r="24" spans="1:1" ht="20.25">
      <c r="A24" s="129" t="s">
        <v>204</v>
      </c>
    </row>
    <row r="26" spans="1:1" ht="20.25">
      <c r="A26" s="129" t="s">
        <v>205</v>
      </c>
    </row>
    <row r="28" spans="1:1" ht="20.25">
      <c r="A28" s="129" t="s">
        <v>206</v>
      </c>
    </row>
    <row r="30" spans="1:1" ht="20.25">
      <c r="A30" s="128" t="s">
        <v>207</v>
      </c>
    </row>
    <row r="32" spans="1:1" ht="20.25">
      <c r="A32" s="129" t="s">
        <v>208</v>
      </c>
    </row>
    <row r="34" spans="1:1" ht="20.25">
      <c r="A34" s="129" t="s">
        <v>209</v>
      </c>
    </row>
    <row r="36" spans="1:1" ht="20.25">
      <c r="A36" s="129" t="s">
        <v>210</v>
      </c>
    </row>
    <row r="38" spans="1:1" ht="20.25">
      <c r="A38" s="129" t="s">
        <v>211</v>
      </c>
    </row>
    <row r="40" spans="1:1" ht="20.25">
      <c r="A40" s="129" t="s">
        <v>212</v>
      </c>
    </row>
    <row r="42" spans="1:1" ht="20.25">
      <c r="A42" s="129" t="s">
        <v>213</v>
      </c>
    </row>
    <row r="44" spans="1:1" ht="20.25">
      <c r="A44" s="129" t="s">
        <v>214</v>
      </c>
    </row>
    <row r="45" spans="1:1" ht="20.25">
      <c r="A45" s="128" t="s">
        <v>215</v>
      </c>
    </row>
    <row r="47" spans="1:1" ht="20.25">
      <c r="A47" s="130" t="s">
        <v>216</v>
      </c>
    </row>
    <row r="49" spans="1:1" ht="20.25">
      <c r="A49" s="131" t="s">
        <v>217</v>
      </c>
    </row>
    <row r="51" spans="1:1" ht="20.25">
      <c r="A51" s="131" t="s">
        <v>218</v>
      </c>
    </row>
    <row r="53" spans="1:1" ht="20.25">
      <c r="A53" s="131" t="s">
        <v>219</v>
      </c>
    </row>
    <row r="55" spans="1:1" ht="20.25">
      <c r="A55" s="131" t="s">
        <v>220</v>
      </c>
    </row>
    <row r="57" spans="1:1" ht="20.25">
      <c r="A57" s="131" t="s">
        <v>221</v>
      </c>
    </row>
    <row r="59" spans="1:1" ht="81">
      <c r="A59" s="132" t="s">
        <v>222</v>
      </c>
    </row>
    <row r="61" spans="1:1" ht="20.25">
      <c r="A61" s="131" t="s">
        <v>223</v>
      </c>
    </row>
    <row r="63" spans="1:1" ht="20.25">
      <c r="A63" s="131" t="s">
        <v>224</v>
      </c>
    </row>
    <row r="65" spans="1:1" ht="20.25">
      <c r="A65" s="131" t="s">
        <v>225</v>
      </c>
    </row>
    <row r="67" spans="1:1" ht="20.25">
      <c r="A67" s="131" t="s">
        <v>226</v>
      </c>
    </row>
    <row r="69" spans="1:1" ht="20.25">
      <c r="A69" s="131" t="s">
        <v>227</v>
      </c>
    </row>
    <row r="71" spans="1:1" ht="20.25">
      <c r="A71" s="131" t="s">
        <v>228</v>
      </c>
    </row>
    <row r="73" spans="1:1" ht="20.25">
      <c r="A73" s="131" t="s">
        <v>229</v>
      </c>
    </row>
    <row r="75" spans="1:1" ht="81">
      <c r="A75" s="132" t="s">
        <v>230</v>
      </c>
    </row>
    <row r="77" spans="1:1" ht="20.25">
      <c r="A77" s="130" t="s">
        <v>198</v>
      </c>
    </row>
    <row r="79" spans="1:1" ht="20.25">
      <c r="A79" s="131" t="s">
        <v>231</v>
      </c>
    </row>
    <row r="81" spans="1:1" ht="20.25">
      <c r="A81" s="131" t="s">
        <v>232</v>
      </c>
    </row>
    <row r="83" spans="1:1" ht="20.25">
      <c r="A83" s="131" t="s">
        <v>265</v>
      </c>
    </row>
    <row r="85" spans="1:1" ht="20.25">
      <c r="A85" s="131" t="s">
        <v>233</v>
      </c>
    </row>
    <row r="87" spans="1:1" ht="20.25">
      <c r="A87" s="131" t="s">
        <v>234</v>
      </c>
    </row>
    <row r="89" spans="1:1" ht="20.25">
      <c r="A89" s="131" t="s">
        <v>235</v>
      </c>
    </row>
    <row r="91" spans="1:1" ht="20.25">
      <c r="A91" s="131" t="s">
        <v>236</v>
      </c>
    </row>
    <row r="93" spans="1:1" ht="20.25">
      <c r="A93" s="131" t="s">
        <v>237</v>
      </c>
    </row>
    <row r="95" spans="1:1" ht="20.25">
      <c r="A95" s="131" t="s">
        <v>238</v>
      </c>
    </row>
    <row r="97" spans="1:1" ht="20.25">
      <c r="A97" s="131" t="s">
        <v>239</v>
      </c>
    </row>
    <row r="99" spans="1:1" ht="20.25">
      <c r="A99" s="132" t="s">
        <v>240</v>
      </c>
    </row>
    <row r="101" spans="1:1" ht="20.25">
      <c r="A101" s="131" t="s">
        <v>241</v>
      </c>
    </row>
    <row r="103" spans="1:1" ht="20.25">
      <c r="A103" s="131" t="s">
        <v>242</v>
      </c>
    </row>
    <row r="105" spans="1:1" ht="20.25">
      <c r="A105" s="131" t="s">
        <v>243</v>
      </c>
    </row>
    <row r="107" spans="1:1" ht="20.25">
      <c r="A107" s="131" t="s">
        <v>244</v>
      </c>
    </row>
    <row r="109" spans="1:1" ht="20.25">
      <c r="A109" s="131" t="s">
        <v>245</v>
      </c>
    </row>
    <row r="111" spans="1:1" ht="20.25">
      <c r="A111" s="131" t="s">
        <v>246</v>
      </c>
    </row>
    <row r="113" spans="1:1" ht="20.25">
      <c r="A113" s="131" t="s">
        <v>247</v>
      </c>
    </row>
    <row r="115" spans="1:1" ht="20.25">
      <c r="A115" s="131" t="s">
        <v>248</v>
      </c>
    </row>
    <row r="117" spans="1:1" ht="20.25">
      <c r="A117" s="131" t="s">
        <v>249</v>
      </c>
    </row>
    <row r="119" spans="1:1" ht="20.25">
      <c r="A119" s="131" t="s">
        <v>250</v>
      </c>
    </row>
    <row r="121" spans="1:1" ht="20.25">
      <c r="A121" s="131" t="s">
        <v>251</v>
      </c>
    </row>
    <row r="123" spans="1:1" ht="20.25">
      <c r="A123" s="131" t="s">
        <v>252</v>
      </c>
    </row>
    <row r="125" spans="1:1" ht="20.25">
      <c r="A125" s="133" t="s">
        <v>253</v>
      </c>
    </row>
    <row r="127" spans="1:1" ht="20.25">
      <c r="A127" s="133" t="s">
        <v>254</v>
      </c>
    </row>
    <row r="129" spans="1:1" ht="20.25">
      <c r="A129" s="132" t="s">
        <v>255</v>
      </c>
    </row>
    <row r="131" spans="1:1" ht="20.25">
      <c r="A131" s="131" t="s">
        <v>256</v>
      </c>
    </row>
    <row r="133" spans="1:1" ht="20.25">
      <c r="A133" s="131" t="s">
        <v>257</v>
      </c>
    </row>
    <row r="135" spans="1:1" ht="20.25">
      <c r="A135" s="131" t="s">
        <v>258</v>
      </c>
    </row>
    <row r="137" spans="1:1" ht="20.25">
      <c r="A137" s="130" t="s">
        <v>259</v>
      </c>
    </row>
    <row r="139" spans="1:1" ht="20.25">
      <c r="A139" s="131" t="s">
        <v>260</v>
      </c>
    </row>
    <row r="141" spans="1:1" ht="20.25">
      <c r="A141" s="131" t="s">
        <v>261</v>
      </c>
    </row>
    <row r="143" spans="1:1" ht="20.25">
      <c r="A143" s="131" t="s">
        <v>262</v>
      </c>
    </row>
    <row r="145" spans="1:1" ht="101.25">
      <c r="A145" s="132" t="s">
        <v>263</v>
      </c>
    </row>
    <row r="146" spans="1:1" ht="20.25">
      <c r="A146" s="132" t="s">
        <v>264</v>
      </c>
    </row>
    <row r="147" spans="1:1" ht="20.25">
      <c r="A147" s="132"/>
    </row>
  </sheetData>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21"/>
  <sheetViews>
    <sheetView workbookViewId="0">
      <selection activeCell="A4" sqref="A4"/>
    </sheetView>
  </sheetViews>
  <sheetFormatPr defaultColWidth="9" defaultRowHeight="14.25"/>
  <cols>
    <col min="1" max="1" width="45" style="71" customWidth="1"/>
    <col min="2" max="2" width="4" style="71" customWidth="1"/>
    <col min="3" max="3" width="15.625" style="71" customWidth="1"/>
    <col min="4" max="4" width="44.625" style="71" customWidth="1"/>
    <col min="5" max="5" width="3.5" style="71" customWidth="1"/>
    <col min="6" max="6" width="15.625" style="71" customWidth="1"/>
    <col min="7" max="16384" width="9" style="71"/>
  </cols>
  <sheetData>
    <row r="1" spans="1:6">
      <c r="A1" s="74"/>
    </row>
    <row r="2" spans="1:6" s="72" customFormat="1" ht="18" customHeight="1">
      <c r="A2" s="134" t="s">
        <v>0</v>
      </c>
      <c r="B2" s="134"/>
      <c r="C2" s="134"/>
      <c r="D2" s="134"/>
      <c r="E2" s="134"/>
      <c r="F2" s="134"/>
    </row>
    <row r="3" spans="1:6" ht="9.9499999999999993" customHeight="1">
      <c r="A3" s="75"/>
      <c r="B3" s="75"/>
      <c r="C3" s="75"/>
      <c r="D3" s="75"/>
      <c r="E3" s="75"/>
      <c r="F3" s="21" t="s">
        <v>1</v>
      </c>
    </row>
    <row r="4" spans="1:6" ht="15" customHeight="1">
      <c r="A4" s="126" t="s">
        <v>191</v>
      </c>
      <c r="B4" s="75"/>
      <c r="C4" s="75"/>
      <c r="D4" s="75"/>
      <c r="E4" s="75"/>
      <c r="F4" s="21" t="s">
        <v>2</v>
      </c>
    </row>
    <row r="5" spans="1:6" s="73" customFormat="1" ht="21.95" customHeight="1">
      <c r="A5" s="135" t="s">
        <v>3</v>
      </c>
      <c r="B5" s="136"/>
      <c r="C5" s="136"/>
      <c r="D5" s="137" t="s">
        <v>4</v>
      </c>
      <c r="E5" s="136"/>
      <c r="F5" s="138"/>
    </row>
    <row r="6" spans="1:6" s="73" customFormat="1" ht="21.95" customHeight="1">
      <c r="A6" s="113" t="s">
        <v>5</v>
      </c>
      <c r="B6" s="114" t="s">
        <v>6</v>
      </c>
      <c r="C6" s="76" t="s">
        <v>7</v>
      </c>
      <c r="D6" s="115" t="s">
        <v>5</v>
      </c>
      <c r="E6" s="114" t="s">
        <v>6</v>
      </c>
      <c r="F6" s="110" t="s">
        <v>7</v>
      </c>
    </row>
    <row r="7" spans="1:6" s="73" customFormat="1" ht="21.95" customHeight="1">
      <c r="A7" s="113" t="s">
        <v>8</v>
      </c>
      <c r="B7" s="76"/>
      <c r="C7" s="115" t="s">
        <v>9</v>
      </c>
      <c r="D7" s="115" t="s">
        <v>8</v>
      </c>
      <c r="E7" s="76"/>
      <c r="F7" s="116" t="s">
        <v>10</v>
      </c>
    </row>
    <row r="8" spans="1:6" s="73" customFormat="1" ht="21.95" customHeight="1">
      <c r="A8" s="117" t="s">
        <v>11</v>
      </c>
      <c r="B8" s="118" t="s">
        <v>9</v>
      </c>
      <c r="C8" s="82">
        <v>3371.44</v>
      </c>
      <c r="D8" s="119" t="s">
        <v>12</v>
      </c>
      <c r="E8" s="118" t="s">
        <v>13</v>
      </c>
      <c r="F8" s="82">
        <f>SUM([1]交通运输局!F8+[1]公路所!F8+[1]港务所!F8+[1]执法大队!F8+[1]运管所!F8)</f>
        <v>0</v>
      </c>
    </row>
    <row r="9" spans="1:6" s="73" customFormat="1" ht="21.95" customHeight="1">
      <c r="A9" s="84" t="s">
        <v>14</v>
      </c>
      <c r="B9" s="118" t="s">
        <v>10</v>
      </c>
      <c r="C9" s="82">
        <f>SUM([1]交通运输局!C9+[1]公路所!C9+[1]港务所!C9+[1]执法大队!C9+[1]运管所!C9)</f>
        <v>0</v>
      </c>
      <c r="D9" s="119" t="s">
        <v>15</v>
      </c>
      <c r="E9" s="118" t="s">
        <v>16</v>
      </c>
      <c r="F9" s="82">
        <f>SUM([1]交通运输局!F9+[1]公路所!F9+[1]港务所!F9+[1]执法大队!F9+[1]运管所!F9)</f>
        <v>0</v>
      </c>
    </row>
    <row r="10" spans="1:6" s="73" customFormat="1" ht="21.95" customHeight="1">
      <c r="A10" s="84" t="s">
        <v>17</v>
      </c>
      <c r="B10" s="118" t="s">
        <v>18</v>
      </c>
      <c r="C10" s="82">
        <f>SUM([1]交通运输局!C10+[1]公路所!C10+[1]港务所!C10+[1]执法大队!C10+[1]运管所!C10)</f>
        <v>0</v>
      </c>
      <c r="D10" s="119" t="s">
        <v>19</v>
      </c>
      <c r="E10" s="118" t="s">
        <v>20</v>
      </c>
      <c r="F10" s="82">
        <f>SUM([1]交通运输局!F10+[1]公路所!F10+[1]港务所!F10+[1]执法大队!F10+[1]运管所!F10)</f>
        <v>0</v>
      </c>
    </row>
    <row r="11" spans="1:6" s="73" customFormat="1" ht="21.95" customHeight="1">
      <c r="A11" s="84" t="s">
        <v>21</v>
      </c>
      <c r="B11" s="118" t="s">
        <v>22</v>
      </c>
      <c r="C11" s="82">
        <f>SUM([1]交通运输局!C11+[1]公路所!C11+[1]港务所!C11+[1]执法大队!C11+[1]运管所!C11)</f>
        <v>0</v>
      </c>
      <c r="D11" s="119" t="s">
        <v>23</v>
      </c>
      <c r="E11" s="118" t="s">
        <v>24</v>
      </c>
      <c r="F11" s="82">
        <f>SUM([1]交通运输局!F11+[1]公路所!F11+[1]港务所!F11+[1]执法大队!F11+[1]运管所!F11)</f>
        <v>0</v>
      </c>
    </row>
    <row r="12" spans="1:6" s="73" customFormat="1" ht="21.95" customHeight="1">
      <c r="A12" s="84" t="s">
        <v>25</v>
      </c>
      <c r="B12" s="118" t="s">
        <v>26</v>
      </c>
      <c r="C12" s="82">
        <f>SUM([1]交通运输局!C12+[1]公路所!C12+[1]港务所!C12+[1]执法大队!C12+[1]运管所!C12)</f>
        <v>0</v>
      </c>
      <c r="D12" s="119" t="s">
        <v>27</v>
      </c>
      <c r="E12" s="118" t="s">
        <v>28</v>
      </c>
      <c r="F12" s="82">
        <f>SUM([1]交通运输局!F12+[1]公路所!F12+[1]港务所!F12+[1]执法大队!F12+[1]运管所!F12)</f>
        <v>0</v>
      </c>
    </row>
    <row r="13" spans="1:6" s="73" customFormat="1" ht="21.95" customHeight="1">
      <c r="A13" s="84" t="s">
        <v>29</v>
      </c>
      <c r="B13" s="118" t="s">
        <v>30</v>
      </c>
      <c r="C13" s="82">
        <v>399.2</v>
      </c>
      <c r="D13" s="119" t="s">
        <v>31</v>
      </c>
      <c r="E13" s="118" t="s">
        <v>32</v>
      </c>
      <c r="F13" s="82">
        <f>SUM([1]交通运输局!F13+[1]公路所!F13+[1]港务所!F13+[1]执法大队!F13+[1]运管所!F13)</f>
        <v>0</v>
      </c>
    </row>
    <row r="14" spans="1:6" s="73" customFormat="1" ht="21.95" customHeight="1">
      <c r="A14" s="84"/>
      <c r="B14" s="118" t="s">
        <v>33</v>
      </c>
      <c r="C14" s="82">
        <f>SUM([1]交通运输局!C14+[1]公路所!C14+[1]港务所!C14+[1]执法大队!C14+[1]运管所!C14)</f>
        <v>0</v>
      </c>
      <c r="D14" s="85" t="s">
        <v>34</v>
      </c>
      <c r="E14" s="118" t="s">
        <v>35</v>
      </c>
      <c r="F14" s="82">
        <v>134.93</v>
      </c>
    </row>
    <row r="15" spans="1:6" s="73" customFormat="1" ht="21.95" customHeight="1">
      <c r="A15" s="81"/>
      <c r="B15" s="118" t="s">
        <v>36</v>
      </c>
      <c r="C15" s="82">
        <f>SUM([1]交通运输局!C15+[1]公路所!C15+[1]港务所!C15+[1]执法大队!C15+[1]运管所!C15)</f>
        <v>0</v>
      </c>
      <c r="D15" s="111" t="s">
        <v>37</v>
      </c>
      <c r="E15" s="118" t="s">
        <v>38</v>
      </c>
      <c r="F15" s="82">
        <v>3635.71</v>
      </c>
    </row>
    <row r="16" spans="1:6" s="73" customFormat="1" ht="21.95" customHeight="1">
      <c r="A16" s="120" t="s">
        <v>39</v>
      </c>
      <c r="B16" s="118" t="s">
        <v>40</v>
      </c>
      <c r="C16" s="82">
        <v>3770.64</v>
      </c>
      <c r="D16" s="121" t="s">
        <v>41</v>
      </c>
      <c r="E16" s="118" t="s">
        <v>42</v>
      </c>
      <c r="F16" s="82">
        <v>3770.64</v>
      </c>
    </row>
    <row r="17" spans="1:6" s="73" customFormat="1" ht="21.95" customHeight="1">
      <c r="A17" s="81" t="s">
        <v>43</v>
      </c>
      <c r="B17" s="118" t="s">
        <v>44</v>
      </c>
      <c r="C17" s="82">
        <f>SUM([1]交通运输局!C17+[1]公路所!C17+[1]港务所!C17+[1]执法大队!C17+[1]运管所!C17)</f>
        <v>0</v>
      </c>
      <c r="D17" s="89" t="s">
        <v>45</v>
      </c>
      <c r="E17" s="118" t="s">
        <v>46</v>
      </c>
      <c r="F17" s="82">
        <f>SUM([1]交通运输局!F17+[1]公路所!F17+[1]港务所!F17+[1]执法大队!F17+[1]运管所!F17)</f>
        <v>0</v>
      </c>
    </row>
    <row r="18" spans="1:6" s="73" customFormat="1" ht="21.95" customHeight="1">
      <c r="A18" s="81" t="s">
        <v>47</v>
      </c>
      <c r="B18" s="118" t="s">
        <v>48</v>
      </c>
      <c r="C18" s="82">
        <f>SUM([1]交通运输局!C18+[1]公路所!C18+[1]港务所!C18+[1]执法大队!C18+[1]运管所!C18)</f>
        <v>0</v>
      </c>
      <c r="D18" s="89" t="s">
        <v>49</v>
      </c>
      <c r="E18" s="118" t="s">
        <v>50</v>
      </c>
      <c r="F18" s="82">
        <f>SUM([1]交通运输局!F18+[1]公路所!F18+[1]港务所!F18+[1]执法大队!F18+[1]运管所!F18)</f>
        <v>0</v>
      </c>
    </row>
    <row r="19" spans="1:6" s="73" customFormat="1" ht="21.95" customHeight="1">
      <c r="A19" s="112"/>
      <c r="B19" s="118" t="s">
        <v>51</v>
      </c>
      <c r="C19" s="82">
        <f>SUM([1]交通运输局!C19+[1]公路所!C19+[1]港务所!C19+[1]执法大队!C19+[1]运管所!C19)</f>
        <v>0</v>
      </c>
      <c r="D19" s="91"/>
      <c r="E19" s="118" t="s">
        <v>52</v>
      </c>
      <c r="F19" s="82">
        <f>SUM([1]交通运输局!F19+[1]公路所!F19+[1]港务所!F19+[1]执法大队!F19+[1]运管所!F19)</f>
        <v>0</v>
      </c>
    </row>
    <row r="20" spans="1:6" ht="21.95" customHeight="1">
      <c r="A20" s="122" t="s">
        <v>53</v>
      </c>
      <c r="B20" s="118" t="s">
        <v>54</v>
      </c>
      <c r="C20" s="82">
        <f>SUM([1]交通运输局!C20+[1]公路所!C20+[1]港务所!C20+[1]执法大队!C20+[1]运管所!C20)</f>
        <v>3770.64</v>
      </c>
      <c r="D20" s="123" t="s">
        <v>53</v>
      </c>
      <c r="E20" s="118" t="s">
        <v>55</v>
      </c>
      <c r="F20" s="82">
        <v>3770.64</v>
      </c>
    </row>
    <row r="21" spans="1:6" ht="29.25" customHeight="1">
      <c r="A21" s="139" t="s">
        <v>56</v>
      </c>
      <c r="B21" s="140"/>
      <c r="C21" s="140"/>
      <c r="D21" s="140"/>
      <c r="E21" s="140"/>
      <c r="F21" s="140"/>
    </row>
  </sheetData>
  <mergeCells count="4">
    <mergeCell ref="A2:F2"/>
    <mergeCell ref="A5:C5"/>
    <mergeCell ref="D5:F5"/>
    <mergeCell ref="A21:F21"/>
  </mergeCells>
  <phoneticPr fontId="32" type="noConversion"/>
  <pageMargins left="0.75" right="0.75" top="1" bottom="1" header="0.51180555555555596" footer="0.51180555555555596"/>
  <pageSetup paperSize="9" orientation="landscape"/>
</worksheet>
</file>

<file path=xl/worksheets/sheet3.xml><?xml version="1.0" encoding="utf-8"?>
<worksheet xmlns="http://schemas.openxmlformats.org/spreadsheetml/2006/main" xmlns:r="http://schemas.openxmlformats.org/officeDocument/2006/relationships">
  <dimension ref="A1:J21"/>
  <sheetViews>
    <sheetView workbookViewId="0">
      <selection activeCell="G8" sqref="G8"/>
    </sheetView>
  </sheetViews>
  <sheetFormatPr defaultColWidth="9" defaultRowHeight="14.25"/>
  <cols>
    <col min="1" max="2" width="4.625" style="93" customWidth="1"/>
    <col min="3" max="3" width="19" style="93" customWidth="1"/>
    <col min="4" max="10" width="13.625" style="93" customWidth="1"/>
    <col min="11" max="16384" width="9" style="93"/>
  </cols>
  <sheetData>
    <row r="1" spans="1:10" s="92" customFormat="1" ht="20.25">
      <c r="A1" s="141" t="s">
        <v>57</v>
      </c>
      <c r="B1" s="141"/>
      <c r="C1" s="141"/>
      <c r="D1" s="141"/>
      <c r="E1" s="141"/>
      <c r="F1" s="141"/>
      <c r="G1" s="141"/>
      <c r="H1" s="141"/>
      <c r="I1" s="141"/>
      <c r="J1" s="141"/>
    </row>
    <row r="2" spans="1:10">
      <c r="A2" s="162" t="s">
        <v>191</v>
      </c>
      <c r="B2" s="162"/>
      <c r="C2" s="162"/>
      <c r="D2" s="162"/>
      <c r="E2" s="162"/>
      <c r="F2" s="162"/>
      <c r="G2" s="96"/>
      <c r="H2" s="96"/>
      <c r="I2" s="96"/>
      <c r="J2" s="21" t="s">
        <v>58</v>
      </c>
    </row>
    <row r="3" spans="1:10">
      <c r="A3" s="162"/>
      <c r="B3" s="162"/>
      <c r="C3" s="162"/>
      <c r="D3" s="162"/>
      <c r="E3" s="162"/>
      <c r="F3" s="162"/>
      <c r="G3" s="96"/>
      <c r="H3" s="96"/>
      <c r="I3" s="96"/>
      <c r="J3" s="21" t="s">
        <v>2</v>
      </c>
    </row>
    <row r="4" spans="1:10" s="94" customFormat="1" ht="22.5" customHeight="1">
      <c r="A4" s="142" t="s">
        <v>5</v>
      </c>
      <c r="B4" s="143"/>
      <c r="C4" s="143"/>
      <c r="D4" s="154" t="s">
        <v>39</v>
      </c>
      <c r="E4" s="156" t="s">
        <v>59</v>
      </c>
      <c r="F4" s="154" t="s">
        <v>60</v>
      </c>
      <c r="G4" s="154" t="s">
        <v>61</v>
      </c>
      <c r="H4" s="154" t="s">
        <v>62</v>
      </c>
      <c r="I4" s="154" t="s">
        <v>63</v>
      </c>
      <c r="J4" s="159" t="s">
        <v>64</v>
      </c>
    </row>
    <row r="5" spans="1:10" s="94" customFormat="1" ht="22.5" customHeight="1">
      <c r="A5" s="163" t="s">
        <v>65</v>
      </c>
      <c r="B5" s="164"/>
      <c r="C5" s="152" t="s">
        <v>66</v>
      </c>
      <c r="D5" s="155"/>
      <c r="E5" s="157"/>
      <c r="F5" s="155"/>
      <c r="G5" s="155"/>
      <c r="H5" s="155"/>
      <c r="I5" s="155"/>
      <c r="J5" s="160"/>
    </row>
    <row r="6" spans="1:10" s="94" customFormat="1" ht="22.5" customHeight="1">
      <c r="A6" s="165"/>
      <c r="B6" s="166"/>
      <c r="C6" s="153"/>
      <c r="D6" s="153"/>
      <c r="E6" s="158"/>
      <c r="F6" s="153"/>
      <c r="G6" s="153"/>
      <c r="H6" s="153"/>
      <c r="I6" s="153"/>
      <c r="J6" s="161"/>
    </row>
    <row r="7" spans="1:10" ht="22.5" customHeight="1">
      <c r="A7" s="144" t="s">
        <v>67</v>
      </c>
      <c r="B7" s="145"/>
      <c r="C7" s="146"/>
      <c r="D7" s="124" t="s">
        <v>9</v>
      </c>
      <c r="E7" s="124" t="s">
        <v>10</v>
      </c>
      <c r="F7" s="124" t="s">
        <v>18</v>
      </c>
      <c r="G7" s="124" t="s">
        <v>22</v>
      </c>
      <c r="H7" s="124" t="s">
        <v>26</v>
      </c>
      <c r="I7" s="124" t="s">
        <v>30</v>
      </c>
      <c r="J7" s="105" t="s">
        <v>33</v>
      </c>
    </row>
    <row r="8" spans="1:10" ht="22.5" customHeight="1">
      <c r="A8" s="147" t="s">
        <v>53</v>
      </c>
      <c r="B8" s="148"/>
      <c r="C8" s="149"/>
      <c r="D8" s="99">
        <v>3770.64</v>
      </c>
      <c r="E8" s="99">
        <v>3371.44</v>
      </c>
      <c r="F8" s="99">
        <f>SUM([2]交通运输局!F8+[2]公路所!F8+[2]港务所!F8+[2]执法大队!F8+[2]运管所!F8)</f>
        <v>0</v>
      </c>
      <c r="G8" s="99">
        <f>SUM([2]交通运输局!G8+[2]公路所!G8+[2]港务所!G8+[2]执法大队!G8+[2]运管所!G8)</f>
        <v>0</v>
      </c>
      <c r="H8" s="99">
        <f>SUM([2]交通运输局!H8+[2]公路所!H8+[2]港务所!H8+[2]执法大队!H8+[2]运管所!H8)</f>
        <v>0</v>
      </c>
      <c r="I8" s="99">
        <f>SUM([2]交通运输局!I8+[2]公路所!I8+[2]港务所!I8+[2]执法大队!I8+[2]运管所!I8)</f>
        <v>0</v>
      </c>
      <c r="J8" s="99">
        <v>399.2</v>
      </c>
    </row>
    <row r="9" spans="1:10" ht="22.5" customHeight="1">
      <c r="A9" s="150">
        <v>214</v>
      </c>
      <c r="B9" s="151"/>
      <c r="C9" s="61" t="s">
        <v>68</v>
      </c>
      <c r="D9" s="99">
        <v>3635.71</v>
      </c>
      <c r="E9" s="99">
        <v>3236.51</v>
      </c>
      <c r="F9" s="99">
        <f>SUM([2]交通运输局!F9+[2]公路所!F9+[2]执法大队!F13+[2]运管所!F12)</f>
        <v>0</v>
      </c>
      <c r="G9" s="99">
        <f>SUM([2]交通运输局!G9+[2]公路所!G9+[2]执法大队!G13+[2]运管所!G12)</f>
        <v>0</v>
      </c>
      <c r="H9" s="99">
        <f>SUM([2]交通运输局!H9+[2]公路所!H9+[2]执法大队!H13+[2]运管所!H12)</f>
        <v>0</v>
      </c>
      <c r="I9" s="99">
        <f>SUM([2]交通运输局!I9+[2]公路所!I9+[2]执法大队!I13+[2]运管所!I12)</f>
        <v>0</v>
      </c>
      <c r="J9" s="99">
        <v>399.2</v>
      </c>
    </row>
    <row r="10" spans="1:10" ht="22.5" customHeight="1">
      <c r="A10" s="150" t="s">
        <v>69</v>
      </c>
      <c r="B10" s="151"/>
      <c r="C10" s="61" t="s">
        <v>70</v>
      </c>
      <c r="D10" s="107">
        <v>3168.09</v>
      </c>
      <c r="E10" s="107">
        <v>2768.89</v>
      </c>
      <c r="F10" s="107">
        <f>SUM([2]交通运输局!F10+[2]公路所!F10+[2]执法大队!F14+[2]运管所!F13)</f>
        <v>0</v>
      </c>
      <c r="G10" s="107">
        <f>SUM([2]交通运输局!G10+[2]公路所!G10+[2]执法大队!G14+[2]运管所!G13)</f>
        <v>0</v>
      </c>
      <c r="H10" s="107">
        <f>SUM([2]交通运输局!H10+[2]公路所!H10+[2]执法大队!H14+[2]运管所!H13)</f>
        <v>0</v>
      </c>
      <c r="I10" s="107">
        <f>SUM([2]交通运输局!I10+[2]公路所!I10+[2]执法大队!I14+[2]运管所!I13)</f>
        <v>0</v>
      </c>
      <c r="J10" s="107">
        <v>399.2</v>
      </c>
    </row>
    <row r="11" spans="1:10" ht="22.5" customHeight="1">
      <c r="A11" s="150" t="s">
        <v>71</v>
      </c>
      <c r="B11" s="151"/>
      <c r="C11" s="61" t="s">
        <v>72</v>
      </c>
      <c r="D11" s="99">
        <v>2150.89</v>
      </c>
      <c r="E11" s="99">
        <v>2150.89</v>
      </c>
      <c r="F11" s="99">
        <f>SUM([2]交通运输局!F11+[2]公路所!F11+[2]港务所!F10+[2]执法大队!F15+[2]运管所!F14)</f>
        <v>0</v>
      </c>
      <c r="G11" s="99">
        <f>SUM([2]交通运输局!G11+[2]公路所!G11+[2]港务所!G10+[2]执法大队!G15+[2]运管所!G14)</f>
        <v>0</v>
      </c>
      <c r="H11" s="99">
        <f>SUM([2]交通运输局!H11+[2]公路所!H11+[2]港务所!H10+[2]执法大队!H15+[2]运管所!H14)</f>
        <v>0</v>
      </c>
      <c r="I11" s="99">
        <f>SUM([2]交通运输局!I11+[2]公路所!I11+[2]港务所!I10+[2]执法大队!I15+[2]运管所!I14)</f>
        <v>0</v>
      </c>
      <c r="J11" s="99">
        <f>SUM([2]交通运输局!J11+[2]公路所!J11+[2]港务所!J10+[2]执法大队!J15+[2]运管所!J14)</f>
        <v>0</v>
      </c>
    </row>
    <row r="12" spans="1:10" ht="22.5" customHeight="1">
      <c r="A12" s="167" t="s">
        <v>73</v>
      </c>
      <c r="B12" s="168"/>
      <c r="C12" s="62" t="s">
        <v>74</v>
      </c>
      <c r="D12" s="99">
        <v>60</v>
      </c>
      <c r="E12" s="99">
        <v>60</v>
      </c>
      <c r="F12" s="99">
        <v>0</v>
      </c>
      <c r="G12" s="99">
        <v>0</v>
      </c>
      <c r="H12" s="99">
        <v>0</v>
      </c>
      <c r="I12" s="99">
        <v>0</v>
      </c>
      <c r="J12" s="99">
        <v>0</v>
      </c>
    </row>
    <row r="13" spans="1:10" ht="22.5" customHeight="1">
      <c r="A13" s="150" t="s">
        <v>75</v>
      </c>
      <c r="B13" s="151"/>
      <c r="C13" s="61" t="s">
        <v>76</v>
      </c>
      <c r="D13" s="99">
        <v>488</v>
      </c>
      <c r="E13" s="99">
        <f>SUM([2]交通运输局!E12+[2]公路所!E12)</f>
        <v>488</v>
      </c>
      <c r="F13" s="99">
        <f>SUM([2]交通运输局!F12+[2]公路所!F12)</f>
        <v>0</v>
      </c>
      <c r="G13" s="99">
        <f>SUM([2]交通运输局!G12+[2]公路所!G12)</f>
        <v>0</v>
      </c>
      <c r="H13" s="99">
        <f>SUM([2]交通运输局!H12+[2]公路所!H12)</f>
        <v>0</v>
      </c>
      <c r="I13" s="99">
        <f>SUM([2]交通运输局!I12+[2]公路所!I12)</f>
        <v>0</v>
      </c>
      <c r="J13" s="99">
        <f>SUM([2]交通运输局!J12+[2]公路所!J12)</f>
        <v>0</v>
      </c>
    </row>
    <row r="14" spans="1:10" ht="22.5" customHeight="1">
      <c r="A14" s="150" t="s">
        <v>77</v>
      </c>
      <c r="B14" s="151"/>
      <c r="C14" s="61" t="s">
        <v>78</v>
      </c>
      <c r="D14" s="99">
        <v>469.2</v>
      </c>
      <c r="E14" s="99">
        <f>SUM([2]港务所!E11+[2]运管所!E16)</f>
        <v>70</v>
      </c>
      <c r="F14" s="99">
        <f>SUM([2]港务所!F11+[2]运管所!F16)</f>
        <v>0</v>
      </c>
      <c r="G14" s="99">
        <f>SUM([2]港务所!G11+[2]运管所!G16)</f>
        <v>0</v>
      </c>
      <c r="H14" s="99">
        <f>SUM([2]港务所!H11+[2]运管所!H16)</f>
        <v>0</v>
      </c>
      <c r="I14" s="99">
        <f>SUM([2]港务所!I11+[2]运管所!I16)</f>
        <v>0</v>
      </c>
      <c r="J14" s="99">
        <v>399.2</v>
      </c>
    </row>
    <row r="15" spans="1:10" ht="30" customHeight="1">
      <c r="A15" s="169">
        <v>208</v>
      </c>
      <c r="B15" s="170"/>
      <c r="C15" s="64" t="s">
        <v>79</v>
      </c>
      <c r="D15" s="100">
        <v>134.93</v>
      </c>
      <c r="E15" s="100">
        <v>134.93</v>
      </c>
      <c r="F15" s="100">
        <f>SUM([2]港务所!F9+[2]执法大队!F9+[2]运管所!F9)</f>
        <v>0</v>
      </c>
      <c r="G15" s="100">
        <f>SUM([2]港务所!G9+[2]执法大队!G9+[2]运管所!G9)</f>
        <v>0</v>
      </c>
      <c r="H15" s="100">
        <f>SUM([2]港务所!H9+[2]执法大队!H9+[2]运管所!H9)</f>
        <v>0</v>
      </c>
      <c r="I15" s="100">
        <f>SUM([2]港务所!I9+[2]执法大队!I9+[2]运管所!I9)</f>
        <v>0</v>
      </c>
      <c r="J15" s="100">
        <f>SUM([2]港务所!J9+[2]执法大队!J9+[2]运管所!J9)</f>
        <v>0</v>
      </c>
    </row>
    <row r="16" spans="1:10" ht="22.5" customHeight="1">
      <c r="A16" s="171" t="s">
        <v>80</v>
      </c>
      <c r="B16" s="172"/>
      <c r="C16" s="66" t="s">
        <v>81</v>
      </c>
      <c r="D16" s="100">
        <v>467.62</v>
      </c>
      <c r="E16" s="100">
        <v>467.62</v>
      </c>
      <c r="F16" s="100">
        <f>SUM([2]执法大队!F16+[2]运管所!F17)</f>
        <v>0</v>
      </c>
      <c r="G16" s="100">
        <f>SUM([2]执法大队!G16+[2]运管所!G17)</f>
        <v>0</v>
      </c>
      <c r="H16" s="100">
        <f>SUM([2]执法大队!H16+[2]运管所!H17)</f>
        <v>0</v>
      </c>
      <c r="I16" s="100">
        <f>SUM([2]执法大队!I16+[2]运管所!I17)</f>
        <v>0</v>
      </c>
      <c r="J16" s="100">
        <f>SUM([2]执法大队!J16+[2]运管所!J17)</f>
        <v>0</v>
      </c>
    </row>
    <row r="17" spans="1:10" ht="22.5" customHeight="1">
      <c r="A17" s="173"/>
      <c r="B17" s="174"/>
      <c r="C17" s="61"/>
      <c r="D17" s="100"/>
      <c r="E17" s="100"/>
      <c r="F17" s="100"/>
      <c r="G17" s="100"/>
      <c r="H17" s="100"/>
      <c r="I17" s="100"/>
      <c r="J17" s="109"/>
    </row>
    <row r="18" spans="1:10" ht="22.5" customHeight="1">
      <c r="A18" s="175"/>
      <c r="B18" s="176"/>
      <c r="C18" s="101"/>
      <c r="D18" s="102"/>
      <c r="E18" s="102"/>
      <c r="F18" s="102"/>
      <c r="G18" s="102"/>
      <c r="H18" s="102"/>
      <c r="I18" s="102"/>
      <c r="J18" s="106"/>
    </row>
    <row r="19" spans="1:10" ht="30.75" customHeight="1">
      <c r="A19" s="177" t="s">
        <v>82</v>
      </c>
      <c r="B19" s="178"/>
      <c r="C19" s="178"/>
      <c r="D19" s="178"/>
      <c r="E19" s="178"/>
      <c r="F19" s="178"/>
      <c r="G19" s="178"/>
      <c r="H19" s="178"/>
      <c r="I19" s="178"/>
      <c r="J19" s="178"/>
    </row>
    <row r="20" spans="1:10">
      <c r="A20" s="108"/>
    </row>
    <row r="21" spans="1:10">
      <c r="A21" s="108"/>
    </row>
  </sheetData>
  <mergeCells count="25">
    <mergeCell ref="A15:B15"/>
    <mergeCell ref="A16:B16"/>
    <mergeCell ref="A17:B17"/>
    <mergeCell ref="A18:B18"/>
    <mergeCell ref="A19:J19"/>
    <mergeCell ref="A10:B10"/>
    <mergeCell ref="A11:B11"/>
    <mergeCell ref="A12:B12"/>
    <mergeCell ref="A13:B13"/>
    <mergeCell ref="A14:B14"/>
    <mergeCell ref="A1:J1"/>
    <mergeCell ref="A4:C4"/>
    <mergeCell ref="A7:C7"/>
    <mergeCell ref="A8:C8"/>
    <mergeCell ref="A9:B9"/>
    <mergeCell ref="C5:C6"/>
    <mergeCell ref="D4:D6"/>
    <mergeCell ref="E4:E6"/>
    <mergeCell ref="F4:F6"/>
    <mergeCell ref="G4:G6"/>
    <mergeCell ref="H4:H6"/>
    <mergeCell ref="I4:I6"/>
    <mergeCell ref="J4:J6"/>
    <mergeCell ref="A2:F3"/>
    <mergeCell ref="A5:B6"/>
  </mergeCells>
  <phoneticPr fontId="32" type="noConversion"/>
  <pageMargins left="0.75" right="0.75" top="1" bottom="1" header="0.51180555555555596" footer="0.51180555555555596"/>
  <pageSetup paperSize="9" orientation="landscape"/>
</worksheet>
</file>

<file path=xl/worksheets/sheet4.xml><?xml version="1.0" encoding="utf-8"?>
<worksheet xmlns="http://schemas.openxmlformats.org/spreadsheetml/2006/main" xmlns:r="http://schemas.openxmlformats.org/officeDocument/2006/relationships">
  <dimension ref="A1:I21"/>
  <sheetViews>
    <sheetView workbookViewId="0">
      <selection activeCell="H24" sqref="H24"/>
    </sheetView>
  </sheetViews>
  <sheetFormatPr defaultColWidth="9" defaultRowHeight="14.25"/>
  <cols>
    <col min="1" max="1" width="5.625" style="93" customWidth="1"/>
    <col min="2" max="2" width="4.75" style="93" customWidth="1"/>
    <col min="3" max="3" width="16.625" style="93" customWidth="1"/>
    <col min="4" max="4" width="14.375" style="93" customWidth="1"/>
    <col min="5" max="9" width="14.625" style="93" customWidth="1"/>
    <col min="10" max="10" width="9" style="93"/>
    <col min="11" max="11" width="12.625" style="93" customWidth="1"/>
    <col min="12" max="16384" width="9" style="93"/>
  </cols>
  <sheetData>
    <row r="1" spans="1:9" s="92" customFormat="1" ht="20.25">
      <c r="A1" s="141" t="s">
        <v>83</v>
      </c>
      <c r="B1" s="141"/>
      <c r="C1" s="141"/>
      <c r="D1" s="141"/>
      <c r="E1" s="141"/>
      <c r="F1" s="141"/>
      <c r="G1" s="141"/>
      <c r="H1" s="141"/>
      <c r="I1" s="141"/>
    </row>
    <row r="2" spans="1:9">
      <c r="A2" s="96"/>
      <c r="B2" s="96"/>
      <c r="C2" s="96"/>
      <c r="D2" s="96"/>
      <c r="E2" s="96"/>
      <c r="F2" s="96"/>
      <c r="G2" s="96"/>
      <c r="H2" s="96"/>
      <c r="I2" s="21" t="s">
        <v>84</v>
      </c>
    </row>
    <row r="3" spans="1:9">
      <c r="A3" s="162" t="s">
        <v>85</v>
      </c>
      <c r="B3" s="162"/>
      <c r="C3" s="162"/>
      <c r="D3" s="162"/>
      <c r="E3" s="162"/>
      <c r="F3" s="97"/>
      <c r="G3" s="96"/>
      <c r="H3" s="96"/>
      <c r="I3" s="21" t="s">
        <v>2</v>
      </c>
    </row>
    <row r="4" spans="1:9" s="94" customFormat="1" ht="22.5" customHeight="1">
      <c r="A4" s="142" t="s">
        <v>5</v>
      </c>
      <c r="B4" s="143"/>
      <c r="C4" s="143"/>
      <c r="D4" s="154" t="s">
        <v>41</v>
      </c>
      <c r="E4" s="154" t="s">
        <v>86</v>
      </c>
      <c r="F4" s="154" t="s">
        <v>87</v>
      </c>
      <c r="G4" s="154" t="s">
        <v>88</v>
      </c>
      <c r="H4" s="181" t="s">
        <v>89</v>
      </c>
      <c r="I4" s="159" t="s">
        <v>90</v>
      </c>
    </row>
    <row r="5" spans="1:9" s="94" customFormat="1" ht="22.5" customHeight="1">
      <c r="A5" s="163" t="s">
        <v>65</v>
      </c>
      <c r="B5" s="164"/>
      <c r="C5" s="152" t="s">
        <v>66</v>
      </c>
      <c r="D5" s="155"/>
      <c r="E5" s="155"/>
      <c r="F5" s="155"/>
      <c r="G5" s="155"/>
      <c r="H5" s="155"/>
      <c r="I5" s="160"/>
    </row>
    <row r="6" spans="1:9" s="94" customFormat="1" ht="22.5" customHeight="1">
      <c r="A6" s="165"/>
      <c r="B6" s="166"/>
      <c r="C6" s="153"/>
      <c r="D6" s="153"/>
      <c r="E6" s="153"/>
      <c r="F6" s="153"/>
      <c r="G6" s="153"/>
      <c r="H6" s="153"/>
      <c r="I6" s="161"/>
    </row>
    <row r="7" spans="1:9" s="95" customFormat="1" ht="22.5" customHeight="1">
      <c r="A7" s="179" t="s">
        <v>67</v>
      </c>
      <c r="B7" s="180"/>
      <c r="C7" s="174"/>
      <c r="D7" s="125" t="s">
        <v>9</v>
      </c>
      <c r="E7" s="125" t="s">
        <v>10</v>
      </c>
      <c r="F7" s="125" t="s">
        <v>18</v>
      </c>
      <c r="G7" s="98" t="s">
        <v>22</v>
      </c>
      <c r="H7" s="98" t="s">
        <v>26</v>
      </c>
      <c r="I7" s="105" t="s">
        <v>30</v>
      </c>
    </row>
    <row r="8" spans="1:9" ht="22.5" customHeight="1">
      <c r="A8" s="147" t="s">
        <v>53</v>
      </c>
      <c r="B8" s="148"/>
      <c r="C8" s="149"/>
      <c r="D8" s="99">
        <f>SUM([3]交通运输局!D8+[3]公路所!D8+[3]港务所!D8+[3]执法大队!D8+[3]运管所!D8)</f>
        <v>3770.64</v>
      </c>
      <c r="E8" s="99">
        <v>2718.18</v>
      </c>
      <c r="F8" s="99">
        <v>696.66</v>
      </c>
      <c r="G8" s="99">
        <f>SUM([3]交通运输局!G8+[3]公路所!G8+[3]港务所!G8+[3]执法大队!G8+[3]运管所!G8)</f>
        <v>0</v>
      </c>
      <c r="H8" s="99">
        <f>SUM([3]交通运输局!H8+[3]公路所!H8+[3]港务所!H8+[3]执法大队!H8+[3]运管所!H8)</f>
        <v>0</v>
      </c>
      <c r="I8" s="99">
        <f>SUM([3]交通运输局!I8+[3]公路所!I8+[3]港务所!I8+[3]执法大队!I8+[3]运管所!I8)</f>
        <v>355.8</v>
      </c>
    </row>
    <row r="9" spans="1:9" ht="22.5" customHeight="1">
      <c r="A9" s="150">
        <v>214</v>
      </c>
      <c r="B9" s="151"/>
      <c r="C9" s="61" t="s">
        <v>68</v>
      </c>
      <c r="D9" s="99">
        <v>3635.71</v>
      </c>
      <c r="E9" s="99">
        <v>2583.25</v>
      </c>
      <c r="F9" s="99">
        <v>696.66</v>
      </c>
      <c r="G9" s="99">
        <f>SUM([3]交通运输局!G9+[3]公路所!G9+[3]执法大队!G13+[3]运管所!G12)</f>
        <v>0</v>
      </c>
      <c r="H9" s="99">
        <f>SUM([3]交通运输局!H9+[3]公路所!H9+[3]执法大队!H13+[3]运管所!H12)</f>
        <v>0</v>
      </c>
      <c r="I9" s="99">
        <f>SUM([3]交通运输局!I9+[3]公路所!I9+[3]执法大队!I13+[3]运管所!I12)</f>
        <v>355.8</v>
      </c>
    </row>
    <row r="10" spans="1:9" ht="22.5" customHeight="1">
      <c r="A10" s="150" t="s">
        <v>69</v>
      </c>
      <c r="B10" s="151"/>
      <c r="C10" s="61" t="s">
        <v>70</v>
      </c>
      <c r="D10" s="99">
        <v>3168.09</v>
      </c>
      <c r="E10" s="99">
        <v>2170.89</v>
      </c>
      <c r="F10" s="99">
        <v>641.4</v>
      </c>
      <c r="G10" s="99">
        <f>SUM([3]交通运输局!G10+[3]公路所!G10+[3]执法大队!G14+[3]运管所!G13)</f>
        <v>0</v>
      </c>
      <c r="H10" s="99">
        <f>SUM([3]交通运输局!H10+[3]公路所!H10+[3]执法大队!H14+[3]运管所!H13)</f>
        <v>0</v>
      </c>
      <c r="I10" s="99">
        <f>SUM([3]交通运输局!I10+[3]公路所!I10+[3]执法大队!I14+[3]运管所!I13)</f>
        <v>355.8</v>
      </c>
    </row>
    <row r="11" spans="1:9" ht="22.5" customHeight="1">
      <c r="A11" s="150" t="s">
        <v>71</v>
      </c>
      <c r="B11" s="151"/>
      <c r="C11" s="61" t="s">
        <v>72</v>
      </c>
      <c r="D11" s="99">
        <f>SUM([3]交通运输局!D11+[3]公路所!D11+[3]港务所!D10+[3]执法大队!D15+[3]运管所!D14)</f>
        <v>2150.89</v>
      </c>
      <c r="E11" s="99">
        <f>SUM([3]交通运输局!E11+[3]公路所!E11+[3]港务所!E10+[3]执法大队!E15+[3]运管所!E14)</f>
        <v>2100.89</v>
      </c>
      <c r="F11" s="99">
        <f>SUM([3]交通运输局!F11+[3]公路所!F11+[3]港务所!F10+[3]执法大队!F15+[3]运管所!F14)</f>
        <v>50</v>
      </c>
      <c r="G11" s="99">
        <f>SUM([3]交通运输局!G11+[3]公路所!G11+[3]港务所!G10+[3]执法大队!G15+[3]运管所!G14)</f>
        <v>0</v>
      </c>
      <c r="H11" s="99">
        <f>SUM([3]交通运输局!H11+[3]公路所!H11+[3]港务所!H10+[3]执法大队!H15+[3]运管所!H14)</f>
        <v>0</v>
      </c>
      <c r="I11" s="99">
        <f>SUM([3]交通运输局!I11+[3]公路所!I11+[3]港务所!I10+[3]执法大队!I15+[3]运管所!I14)</f>
        <v>0</v>
      </c>
    </row>
    <row r="12" spans="1:9" ht="22.5" customHeight="1">
      <c r="A12" s="167" t="s">
        <v>73</v>
      </c>
      <c r="B12" s="168"/>
      <c r="C12" s="62" t="s">
        <v>74</v>
      </c>
      <c r="D12" s="100">
        <v>60</v>
      </c>
      <c r="E12" s="99">
        <v>0</v>
      </c>
      <c r="F12" s="99">
        <v>60</v>
      </c>
      <c r="G12" s="99">
        <v>0</v>
      </c>
      <c r="H12" s="99">
        <v>0</v>
      </c>
      <c r="I12" s="99">
        <v>0</v>
      </c>
    </row>
    <row r="13" spans="1:9" ht="22.5" customHeight="1">
      <c r="A13" s="150" t="s">
        <v>75</v>
      </c>
      <c r="B13" s="151"/>
      <c r="C13" s="61" t="s">
        <v>76</v>
      </c>
      <c r="D13" s="99">
        <f>SUM([3]交通运输局!D12+[3]公路所!D12)</f>
        <v>488</v>
      </c>
      <c r="E13" s="99">
        <v>0</v>
      </c>
      <c r="F13" s="99">
        <v>488</v>
      </c>
      <c r="G13" s="99">
        <f>SUM([3]交通运输局!G12+[3]公路所!G12)</f>
        <v>0</v>
      </c>
      <c r="H13" s="99">
        <f>SUM([3]交通运输局!H12+[3]公路所!H12)</f>
        <v>0</v>
      </c>
      <c r="I13" s="99">
        <f>SUM([3]交通运输局!I12+[3]公路所!I12)</f>
        <v>0</v>
      </c>
    </row>
    <row r="14" spans="1:9" ht="22.5" customHeight="1">
      <c r="A14" s="150" t="s">
        <v>77</v>
      </c>
      <c r="B14" s="151"/>
      <c r="C14" s="61" t="s">
        <v>78</v>
      </c>
      <c r="D14" s="99">
        <f>SUM([3]交通运输局!D13+[3]港务所!D11+[3]运管所!D16)</f>
        <v>469.2</v>
      </c>
      <c r="E14" s="99">
        <f>SUM([3]交通运输局!E13+[3]港务所!E11+[3]运管所!E16)</f>
        <v>70</v>
      </c>
      <c r="F14" s="99">
        <f>SUM([3]交通运输局!F13+[3]港务所!F11+[3]运管所!F16)</f>
        <v>43.4</v>
      </c>
      <c r="G14" s="99">
        <f>SUM([3]交通运输局!G13+[3]港务所!G11+[3]运管所!G16)</f>
        <v>0</v>
      </c>
      <c r="H14" s="99">
        <f>SUM([3]交通运输局!H13+[3]港务所!H11+[3]运管所!H16)</f>
        <v>0</v>
      </c>
      <c r="I14" s="99">
        <f>SUM([3]交通运输局!I13+[3]港务所!I11+[3]运管所!I16)</f>
        <v>355.8</v>
      </c>
    </row>
    <row r="15" spans="1:9" ht="22.5" customHeight="1">
      <c r="A15" s="169">
        <v>208</v>
      </c>
      <c r="B15" s="170"/>
      <c r="C15" s="64" t="s">
        <v>79</v>
      </c>
      <c r="D15" s="100">
        <f>SUM([3]港务所!D9+[3]执法大队!D9+[3]运管所!D9)</f>
        <v>134.93</v>
      </c>
      <c r="E15" s="100">
        <f>SUM([3]港务所!E9+[3]执法大队!E9+[3]运管所!E9)</f>
        <v>134.93</v>
      </c>
      <c r="F15" s="100">
        <f>SUM([3]港务所!F9+[3]执法大队!F9+[3]运管所!F9)</f>
        <v>0</v>
      </c>
      <c r="G15" s="100">
        <f>SUM([3]港务所!G9+[3]执法大队!G9+[3]运管所!G9)</f>
        <v>0</v>
      </c>
      <c r="H15" s="100">
        <f>SUM([3]港务所!H9+[3]执法大队!H9+[3]运管所!H9)</f>
        <v>0</v>
      </c>
      <c r="I15" s="100">
        <f>SUM([3]港务所!I9+[3]执法大队!I9+[3]运管所!I9)</f>
        <v>0</v>
      </c>
    </row>
    <row r="16" spans="1:9" ht="22.5" customHeight="1">
      <c r="A16" s="171" t="s">
        <v>80</v>
      </c>
      <c r="B16" s="172"/>
      <c r="C16" s="66" t="s">
        <v>81</v>
      </c>
      <c r="D16" s="100">
        <f>SUM([3]执法大队!D16+[3]运管所!D17)</f>
        <v>467.62</v>
      </c>
      <c r="E16" s="100">
        <f>SUM([3]执法大队!E16+[3]运管所!E17)</f>
        <v>412.36</v>
      </c>
      <c r="F16" s="100">
        <f>SUM([3]执法大队!F16+[3]运管所!F17)</f>
        <v>55.26</v>
      </c>
      <c r="G16" s="100">
        <f>SUM([3]执法大队!G16+[3]运管所!G17)</f>
        <v>0</v>
      </c>
      <c r="H16" s="100">
        <f>SUM([3]执法大队!H16+[3]运管所!H17)</f>
        <v>0</v>
      </c>
      <c r="I16" s="100">
        <f>SUM([3]执法大队!I16+[3]运管所!I17)</f>
        <v>0</v>
      </c>
    </row>
    <row r="17" spans="1:9" ht="22.5" customHeight="1">
      <c r="A17" s="182"/>
      <c r="B17" s="183"/>
      <c r="C17" s="101"/>
      <c r="D17" s="102"/>
      <c r="E17" s="102"/>
      <c r="F17" s="102"/>
      <c r="G17" s="102"/>
      <c r="H17" s="102"/>
      <c r="I17" s="106"/>
    </row>
    <row r="18" spans="1:9" ht="31.5" customHeight="1">
      <c r="A18" s="177" t="s">
        <v>91</v>
      </c>
      <c r="B18" s="178"/>
      <c r="C18" s="178"/>
      <c r="D18" s="178"/>
      <c r="E18" s="178"/>
      <c r="F18" s="178"/>
      <c r="G18" s="178"/>
      <c r="H18" s="178"/>
      <c r="I18" s="178"/>
    </row>
    <row r="19" spans="1:9">
      <c r="A19" s="103"/>
    </row>
    <row r="20" spans="1:9">
      <c r="A20" s="104"/>
    </row>
    <row r="21" spans="1:9">
      <c r="A21" s="104"/>
    </row>
  </sheetData>
  <mergeCells count="23">
    <mergeCell ref="A14:B14"/>
    <mergeCell ref="A15:B15"/>
    <mergeCell ref="A16:B16"/>
    <mergeCell ref="A17:B17"/>
    <mergeCell ref="A18:I18"/>
    <mergeCell ref="A9:B9"/>
    <mergeCell ref="A10:B10"/>
    <mergeCell ref="A11:B11"/>
    <mergeCell ref="A12:B12"/>
    <mergeCell ref="A13:B13"/>
    <mergeCell ref="A1:I1"/>
    <mergeCell ref="A3:E3"/>
    <mergeCell ref="A4:C4"/>
    <mergeCell ref="A7:C7"/>
    <mergeCell ref="A8:C8"/>
    <mergeCell ref="C5:C6"/>
    <mergeCell ref="D4:D6"/>
    <mergeCell ref="E4:E6"/>
    <mergeCell ref="F4:F6"/>
    <mergeCell ref="G4:G6"/>
    <mergeCell ref="H4:H6"/>
    <mergeCell ref="I4:I6"/>
    <mergeCell ref="A5:B6"/>
  </mergeCells>
  <phoneticPr fontId="32" type="noConversion"/>
  <pageMargins left="0.75" right="0.75" top="1" bottom="1" header="0.51180555555555596" footer="0.51180555555555596"/>
  <pageSetup paperSize="9" orientation="landscape"/>
</worksheet>
</file>

<file path=xl/worksheets/sheet5.xml><?xml version="1.0" encoding="utf-8"?>
<worksheet xmlns="http://schemas.openxmlformats.org/spreadsheetml/2006/main" xmlns:r="http://schemas.openxmlformats.org/officeDocument/2006/relationships">
  <dimension ref="A1:H22"/>
  <sheetViews>
    <sheetView workbookViewId="0">
      <selection activeCell="A4" sqref="A4:E4"/>
    </sheetView>
  </sheetViews>
  <sheetFormatPr defaultColWidth="9" defaultRowHeight="14.25"/>
  <cols>
    <col min="1" max="1" width="36.375" style="71" customWidth="1"/>
    <col min="2" max="2" width="4" style="71" customWidth="1"/>
    <col min="3" max="3" width="13.25" style="71" customWidth="1"/>
    <col min="4" max="4" width="29.625" style="71" customWidth="1"/>
    <col min="5" max="5" width="3.5" style="71" customWidth="1"/>
    <col min="6" max="6" width="15.625" style="71" customWidth="1"/>
    <col min="7" max="7" width="13.875" style="71" customWidth="1"/>
    <col min="8" max="8" width="15.625" style="71" customWidth="1"/>
    <col min="9" max="16384" width="9" style="71"/>
  </cols>
  <sheetData>
    <row r="1" spans="1:8">
      <c r="A1" s="74"/>
    </row>
    <row r="2" spans="1:8" s="72" customFormat="1" ht="18" customHeight="1">
      <c r="A2" s="134" t="s">
        <v>92</v>
      </c>
      <c r="B2" s="134"/>
      <c r="C2" s="134"/>
      <c r="D2" s="134"/>
      <c r="E2" s="134"/>
      <c r="F2" s="134"/>
      <c r="G2" s="134"/>
      <c r="H2" s="134"/>
    </row>
    <row r="3" spans="1:8" ht="9.9499999999999993" customHeight="1">
      <c r="A3" s="75"/>
      <c r="B3" s="75"/>
      <c r="C3" s="75"/>
      <c r="D3" s="75"/>
      <c r="E3" s="75"/>
      <c r="F3" s="75"/>
      <c r="G3" s="75"/>
      <c r="H3" s="21" t="s">
        <v>93</v>
      </c>
    </row>
    <row r="4" spans="1:8" ht="15" customHeight="1">
      <c r="A4" s="162" t="s">
        <v>191</v>
      </c>
      <c r="B4" s="162"/>
      <c r="C4" s="162"/>
      <c r="D4" s="162"/>
      <c r="E4" s="162"/>
      <c r="F4" s="75"/>
      <c r="G4" s="75"/>
      <c r="H4" s="21" t="s">
        <v>2</v>
      </c>
    </row>
    <row r="5" spans="1:8" s="73" customFormat="1" ht="20.100000000000001" customHeight="1">
      <c r="A5" s="135" t="s">
        <v>3</v>
      </c>
      <c r="B5" s="136"/>
      <c r="C5" s="136"/>
      <c r="D5" s="137" t="s">
        <v>4</v>
      </c>
      <c r="E5" s="136"/>
      <c r="F5" s="184"/>
      <c r="G5" s="184"/>
      <c r="H5" s="138"/>
    </row>
    <row r="6" spans="1:8" s="73" customFormat="1" ht="31.5" customHeight="1">
      <c r="A6" s="113" t="s">
        <v>5</v>
      </c>
      <c r="B6" s="114" t="s">
        <v>6</v>
      </c>
      <c r="C6" s="76" t="s">
        <v>94</v>
      </c>
      <c r="D6" s="115" t="s">
        <v>5</v>
      </c>
      <c r="E6" s="114" t="s">
        <v>6</v>
      </c>
      <c r="F6" s="76" t="s">
        <v>53</v>
      </c>
      <c r="G6" s="77" t="s">
        <v>95</v>
      </c>
      <c r="H6" s="78" t="s">
        <v>96</v>
      </c>
    </row>
    <row r="7" spans="1:8" s="73" customFormat="1" ht="20.100000000000001" customHeight="1">
      <c r="A7" s="113" t="s">
        <v>8</v>
      </c>
      <c r="B7" s="76"/>
      <c r="C7" s="115" t="s">
        <v>9</v>
      </c>
      <c r="D7" s="115" t="s">
        <v>8</v>
      </c>
      <c r="E7" s="76"/>
      <c r="F7" s="79">
        <v>2</v>
      </c>
      <c r="G7" s="79">
        <v>3</v>
      </c>
      <c r="H7" s="80">
        <v>4</v>
      </c>
    </row>
    <row r="8" spans="1:8" s="73" customFormat="1" ht="20.100000000000001" customHeight="1">
      <c r="A8" s="117" t="s">
        <v>97</v>
      </c>
      <c r="B8" s="118" t="s">
        <v>9</v>
      </c>
      <c r="C8" s="82">
        <f>SUM([4]交通运输局!C8+[4]公路所!C8+[4]港务所!C8+[4]执法大队!C8+[4]运管所!C8)</f>
        <v>3371.44</v>
      </c>
      <c r="D8" s="119" t="s">
        <v>12</v>
      </c>
      <c r="E8" s="83">
        <v>15</v>
      </c>
      <c r="F8" s="82">
        <f>SUM([4]交通运输局!F8+[4]公路所!F8+[4]港务所!F8+[4]执法大队!F8+[4]运管所!F8)</f>
        <v>0</v>
      </c>
      <c r="G8" s="82">
        <f>SUM([4]交通运输局!G8+[4]公路所!G8+[4]港务所!G8+[4]执法大队!G8+[4]运管所!G8)</f>
        <v>0</v>
      </c>
      <c r="H8" s="82">
        <f>SUM([4]交通运输局!H8+[4]公路所!H8+[4]港务所!H8+[4]执法大队!H8+[4]运管所!H8)</f>
        <v>0</v>
      </c>
    </row>
    <row r="9" spans="1:8" s="73" customFormat="1" ht="20.100000000000001" customHeight="1">
      <c r="A9" s="84" t="s">
        <v>98</v>
      </c>
      <c r="B9" s="118" t="s">
        <v>10</v>
      </c>
      <c r="C9" s="82">
        <f>SUM([4]交通运输局!C9+[4]公路所!C9+[4]港务所!C9+[4]执法大队!C9+[4]运管所!C9)</f>
        <v>0</v>
      </c>
      <c r="D9" s="119" t="s">
        <v>15</v>
      </c>
      <c r="E9" s="83">
        <v>16</v>
      </c>
      <c r="F9" s="82">
        <f>SUM([4]交通运输局!F9+[4]公路所!F9+[4]港务所!F9+[4]执法大队!F9+[4]运管所!F9)</f>
        <v>0</v>
      </c>
      <c r="G9" s="82">
        <f>SUM([4]交通运输局!G9+[4]公路所!G9+[4]港务所!G9+[4]执法大队!G9+[4]运管所!G9)</f>
        <v>0</v>
      </c>
      <c r="H9" s="82">
        <f>SUM([4]交通运输局!H9+[4]公路所!H9+[4]港务所!H9+[4]执法大队!H9+[4]运管所!H9)</f>
        <v>0</v>
      </c>
    </row>
    <row r="10" spans="1:8" s="73" customFormat="1" ht="20.100000000000001" customHeight="1">
      <c r="A10" s="84"/>
      <c r="B10" s="118" t="s">
        <v>18</v>
      </c>
      <c r="C10" s="82">
        <f>SUM([4]交通运输局!C10+[4]公路所!C10+[4]港务所!C10+[4]执法大队!C10+[4]运管所!C10)</f>
        <v>0</v>
      </c>
      <c r="D10" s="119" t="s">
        <v>19</v>
      </c>
      <c r="E10" s="83">
        <v>17</v>
      </c>
      <c r="F10" s="82">
        <f>SUM([4]交通运输局!F10+[4]公路所!F10+[4]港务所!F10+[4]执法大队!F10+[4]运管所!F10)</f>
        <v>0</v>
      </c>
      <c r="G10" s="82">
        <f>SUM([4]交通运输局!G10+[4]公路所!G10+[4]港务所!G10+[4]执法大队!G10+[4]运管所!G10)</f>
        <v>0</v>
      </c>
      <c r="H10" s="82">
        <f>SUM([4]交通运输局!H10+[4]公路所!H10+[4]港务所!H10+[4]执法大队!H10+[4]运管所!H10)</f>
        <v>0</v>
      </c>
    </row>
    <row r="11" spans="1:8" s="73" customFormat="1" ht="20.100000000000001" customHeight="1">
      <c r="A11" s="84"/>
      <c r="B11" s="118" t="s">
        <v>22</v>
      </c>
      <c r="C11" s="82">
        <f>SUM([4]交通运输局!C11+[4]公路所!C11+[4]港务所!C11+[4]执法大队!C11+[4]运管所!C11)</f>
        <v>0</v>
      </c>
      <c r="D11" s="119" t="s">
        <v>23</v>
      </c>
      <c r="E11" s="83">
        <v>18</v>
      </c>
      <c r="F11" s="82">
        <f>SUM([4]交通运输局!F11+[4]公路所!F11+[4]港务所!F11+[4]执法大队!F11+[4]运管所!F11)</f>
        <v>0</v>
      </c>
      <c r="G11" s="82">
        <f>SUM([4]交通运输局!G11+[4]公路所!G11+[4]港务所!G11+[4]执法大队!G11+[4]运管所!G11)</f>
        <v>0</v>
      </c>
      <c r="H11" s="82">
        <f>SUM([4]交通运输局!H11+[4]公路所!H11+[4]港务所!H11+[4]执法大队!H11+[4]运管所!H11)</f>
        <v>0</v>
      </c>
    </row>
    <row r="12" spans="1:8" s="73" customFormat="1" ht="20.100000000000001" customHeight="1">
      <c r="A12" s="84"/>
      <c r="B12" s="118" t="s">
        <v>26</v>
      </c>
      <c r="C12" s="82">
        <f>SUM([4]交通运输局!C12+[4]公路所!C12+[4]港务所!C12+[4]执法大队!C12+[4]运管所!C12)</f>
        <v>0</v>
      </c>
      <c r="D12" s="119" t="s">
        <v>27</v>
      </c>
      <c r="E12" s="83">
        <v>19</v>
      </c>
      <c r="F12" s="82">
        <f>SUM([4]交通运输局!F12+[4]公路所!F12+[4]港务所!F12+[4]执法大队!F12+[4]运管所!F12)</f>
        <v>0</v>
      </c>
      <c r="G12" s="82">
        <f>SUM([4]交通运输局!G12+[4]公路所!G12+[4]港务所!G12+[4]执法大队!G12+[4]运管所!G12)</f>
        <v>0</v>
      </c>
      <c r="H12" s="82">
        <f>SUM([4]交通运输局!H12+[4]公路所!H12+[4]港务所!H12+[4]执法大队!H12+[4]运管所!H12)</f>
        <v>0</v>
      </c>
    </row>
    <row r="13" spans="1:8" s="73" customFormat="1" ht="20.100000000000001" customHeight="1">
      <c r="A13" s="84"/>
      <c r="B13" s="118" t="s">
        <v>30</v>
      </c>
      <c r="C13" s="82">
        <f>SUM([4]交通运输局!C13+[4]公路所!C13+[4]港务所!C13+[4]执法大队!C13+[4]运管所!C13)</f>
        <v>0</v>
      </c>
      <c r="D13" s="119" t="s">
        <v>31</v>
      </c>
      <c r="E13" s="83">
        <v>20</v>
      </c>
      <c r="F13" s="82">
        <f>SUM([4]交通运输局!F13+[4]公路所!F13+[4]港务所!F13+[4]执法大队!F13+[4]运管所!F13)</f>
        <v>0</v>
      </c>
      <c r="G13" s="82">
        <f>SUM([4]交通运输局!G13+[4]公路所!G13+[4]港务所!G13+[4]执法大队!G13+[4]运管所!G13)</f>
        <v>0</v>
      </c>
      <c r="H13" s="82">
        <f>SUM([4]交通运输局!H13+[4]公路所!H13+[4]港务所!H13+[4]执法大队!H13+[4]运管所!H13)</f>
        <v>0</v>
      </c>
    </row>
    <row r="14" spans="1:8" s="73" customFormat="1" ht="20.100000000000001" customHeight="1">
      <c r="A14" s="84"/>
      <c r="B14" s="118" t="s">
        <v>33</v>
      </c>
      <c r="C14" s="82">
        <f>SUM([4]交通运输局!C14+[4]公路所!C14+[4]港务所!C14+[4]执法大队!C14+[4]运管所!C14)</f>
        <v>0</v>
      </c>
      <c r="D14" s="85" t="s">
        <v>34</v>
      </c>
      <c r="E14" s="83">
        <v>21</v>
      </c>
      <c r="F14" s="82">
        <v>134.93</v>
      </c>
      <c r="G14" s="82">
        <v>134.93</v>
      </c>
      <c r="H14" s="82">
        <v>0</v>
      </c>
    </row>
    <row r="15" spans="1:8" s="73" customFormat="1" ht="20.100000000000001" customHeight="1">
      <c r="A15" s="81"/>
      <c r="B15" s="118" t="s">
        <v>36</v>
      </c>
      <c r="C15" s="82">
        <f>SUM([4]交通运输局!C15+[4]公路所!C15+[4]港务所!C15+[4]执法大队!C15+[4]运管所!C15)</f>
        <v>0</v>
      </c>
      <c r="D15" s="86" t="s">
        <v>37</v>
      </c>
      <c r="E15" s="83">
        <v>22</v>
      </c>
      <c r="F15" s="82">
        <v>3236.51</v>
      </c>
      <c r="G15" s="82">
        <v>3236.51</v>
      </c>
      <c r="H15" s="82">
        <f>SUM([4]交通运输局!H15+[4]公路所!H15+[4]港务所!H15+[4]执法大队!H15+[4]运管所!H15)</f>
        <v>0</v>
      </c>
    </row>
    <row r="16" spans="1:8" s="73" customFormat="1" ht="20.100000000000001" customHeight="1">
      <c r="A16" s="120" t="s">
        <v>39</v>
      </c>
      <c r="B16" s="118" t="s">
        <v>40</v>
      </c>
      <c r="C16" s="82">
        <f>SUM([4]交通运输局!C16+[4]公路所!C16+[4]港务所!C16+[4]执法大队!C16+[4]运管所!C16)</f>
        <v>3371.44</v>
      </c>
      <c r="D16" s="121" t="s">
        <v>41</v>
      </c>
      <c r="E16" s="83">
        <v>23</v>
      </c>
      <c r="F16" s="82">
        <v>3371.44</v>
      </c>
      <c r="G16" s="82">
        <v>3371.44</v>
      </c>
      <c r="H16" s="82">
        <v>0</v>
      </c>
    </row>
    <row r="17" spans="1:8" s="73" customFormat="1" ht="20.100000000000001" customHeight="1">
      <c r="A17" s="87" t="s">
        <v>99</v>
      </c>
      <c r="B17" s="118" t="s">
        <v>44</v>
      </c>
      <c r="C17" s="82">
        <f>SUM([4]交通运输局!C17+[4]公路所!C17+[4]港务所!C17+[4]执法大队!C17+[4]运管所!C17)</f>
        <v>0</v>
      </c>
      <c r="D17" s="88" t="s">
        <v>100</v>
      </c>
      <c r="E17" s="83">
        <v>24</v>
      </c>
      <c r="F17" s="82">
        <f>SUM([4]交通运输局!F17+[4]公路所!F17+[4]港务所!F17+[4]执法大队!F17+[4]运管所!F17)</f>
        <v>0</v>
      </c>
      <c r="G17" s="82">
        <f>SUM([4]交通运输局!G17+[4]公路所!G17+[4]港务所!G17+[4]执法大队!G17+[4]运管所!G17)</f>
        <v>0</v>
      </c>
      <c r="H17" s="82">
        <f>SUM([4]交通运输局!H17+[4]公路所!H17+[4]港务所!H17+[4]执法大队!H17+[4]运管所!H17)</f>
        <v>0</v>
      </c>
    </row>
    <row r="18" spans="1:8" s="73" customFormat="1" ht="20.100000000000001" customHeight="1">
      <c r="A18" s="87" t="s">
        <v>101</v>
      </c>
      <c r="B18" s="118" t="s">
        <v>48</v>
      </c>
      <c r="C18" s="82"/>
      <c r="D18" s="89"/>
      <c r="E18" s="83">
        <v>25</v>
      </c>
      <c r="F18" s="82">
        <f>SUM([4]交通运输局!F18+[4]公路所!F18+[4]港务所!F18+[4]执法大队!F18+[4]运管所!F18)</f>
        <v>0</v>
      </c>
      <c r="G18" s="82">
        <f>SUM([4]交通运输局!G18+[4]公路所!G18+[4]港务所!G18+[4]执法大队!G18+[4]运管所!G18)</f>
        <v>0</v>
      </c>
      <c r="H18" s="82">
        <f>SUM([4]交通运输局!H18+[4]公路所!H18+[4]港务所!H18+[4]执法大队!H18+[4]运管所!H18)</f>
        <v>0</v>
      </c>
    </row>
    <row r="19" spans="1:8" s="73" customFormat="1" ht="20.100000000000001" customHeight="1">
      <c r="A19" s="90" t="s">
        <v>102</v>
      </c>
      <c r="B19" s="118" t="s">
        <v>51</v>
      </c>
      <c r="C19" s="82">
        <f>SUM([4]交通运输局!C19+[4]公路所!C19+[4]港务所!C19+[4]执法大队!C19+[4]运管所!C19)</f>
        <v>0</v>
      </c>
      <c r="D19" s="91"/>
      <c r="E19" s="83">
        <v>26</v>
      </c>
      <c r="F19" s="82">
        <f>SUM([4]交通运输局!F19+[4]公路所!F19+[4]港务所!F19+[4]执法大队!F19+[4]运管所!F19)</f>
        <v>0</v>
      </c>
      <c r="G19" s="82">
        <f>SUM([4]交通运输局!G19+[4]公路所!G19+[4]港务所!G19+[4]执法大队!G19+[4]运管所!G19)</f>
        <v>0</v>
      </c>
      <c r="H19" s="82">
        <f>SUM([4]交通运输局!H19+[4]公路所!H19+[4]港务所!H19+[4]执法大队!H19+[4]运管所!H19)</f>
        <v>0</v>
      </c>
    </row>
    <row r="20" spans="1:8" s="73" customFormat="1" ht="20.100000000000001" customHeight="1">
      <c r="A20" s="90"/>
      <c r="B20" s="118" t="s">
        <v>54</v>
      </c>
      <c r="C20" s="82">
        <f>SUM([4]交通运输局!C20+[4]公路所!C20+[4]港务所!C20+[4]执法大队!C20+[4]运管所!C20)</f>
        <v>0</v>
      </c>
      <c r="D20" s="91"/>
      <c r="E20" s="83">
        <v>27</v>
      </c>
      <c r="F20" s="82">
        <f>SUM([4]交通运输局!F20+[4]公路所!F20+[4]港务所!F20+[4]执法大队!F20+[4]运管所!F20)</f>
        <v>0</v>
      </c>
      <c r="G20" s="82">
        <f>SUM([4]交通运输局!G20+[4]公路所!G20+[4]港务所!G20+[4]执法大队!G20+[4]运管所!G20)</f>
        <v>0</v>
      </c>
      <c r="H20" s="82">
        <f>SUM([4]交通运输局!H20+[4]公路所!H20+[4]港务所!H20+[4]执法大队!H20+[4]运管所!H20)</f>
        <v>0</v>
      </c>
    </row>
    <row r="21" spans="1:8" ht="20.100000000000001" customHeight="1">
      <c r="A21" s="122" t="s">
        <v>53</v>
      </c>
      <c r="B21" s="118" t="s">
        <v>13</v>
      </c>
      <c r="C21" s="82">
        <f>SUM([4]交通运输局!C21+[4]公路所!C21+[4]港务所!C21+[4]执法大队!C21+[4]运管所!C21)</f>
        <v>3371.44</v>
      </c>
      <c r="D21" s="123" t="s">
        <v>53</v>
      </c>
      <c r="E21" s="83">
        <v>28</v>
      </c>
      <c r="F21" s="82">
        <v>3371.44</v>
      </c>
      <c r="G21" s="82">
        <v>3371.44</v>
      </c>
      <c r="H21" s="82">
        <v>0</v>
      </c>
    </row>
    <row r="22" spans="1:8" ht="29.25" customHeight="1">
      <c r="A22" s="139" t="s">
        <v>103</v>
      </c>
      <c r="B22" s="140"/>
      <c r="C22" s="140"/>
      <c r="D22" s="140"/>
      <c r="E22" s="140"/>
      <c r="F22" s="140"/>
      <c r="G22" s="185"/>
      <c r="H22" s="140"/>
    </row>
  </sheetData>
  <mergeCells count="5">
    <mergeCell ref="A2:H2"/>
    <mergeCell ref="A4:E4"/>
    <mergeCell ref="A5:C5"/>
    <mergeCell ref="D5:H5"/>
    <mergeCell ref="A22:H22"/>
  </mergeCells>
  <phoneticPr fontId="32" type="noConversion"/>
  <pageMargins left="0.75" right="0.75" top="1" bottom="1" header="0.51180555555555596" footer="0.51180555555555596"/>
  <pageSetup paperSize="9" orientation="landscape"/>
</worksheet>
</file>

<file path=xl/worksheets/sheet6.xml><?xml version="1.0" encoding="utf-8"?>
<worksheet xmlns="http://schemas.openxmlformats.org/spreadsheetml/2006/main" xmlns:r="http://schemas.openxmlformats.org/officeDocument/2006/relationships">
  <dimension ref="A1:F24"/>
  <sheetViews>
    <sheetView workbookViewId="0">
      <selection activeCell="A3" sqref="A3:E3"/>
    </sheetView>
  </sheetViews>
  <sheetFormatPr defaultColWidth="9" defaultRowHeight="14.25"/>
  <cols>
    <col min="1" max="2" width="4.625" style="57" customWidth="1"/>
    <col min="3" max="3" width="15" style="57" customWidth="1"/>
    <col min="4" max="6" width="32.625" style="57" customWidth="1"/>
    <col min="7" max="16384" width="9" style="57"/>
  </cols>
  <sheetData>
    <row r="1" spans="1:6" s="53" customFormat="1" ht="30" customHeight="1">
      <c r="A1" s="186" t="s">
        <v>104</v>
      </c>
      <c r="B1" s="186"/>
      <c r="C1" s="186"/>
      <c r="D1" s="186"/>
      <c r="E1" s="186"/>
      <c r="F1" s="186"/>
    </row>
    <row r="2" spans="1:6" s="54" customFormat="1" ht="11.1" customHeight="1">
      <c r="A2" s="58"/>
      <c r="B2" s="58"/>
      <c r="C2" s="58"/>
      <c r="F2" s="21" t="s">
        <v>105</v>
      </c>
    </row>
    <row r="3" spans="1:6" s="54" customFormat="1" ht="15" customHeight="1">
      <c r="A3" s="162" t="s">
        <v>191</v>
      </c>
      <c r="B3" s="162"/>
      <c r="C3" s="162"/>
      <c r="D3" s="162"/>
      <c r="E3" s="162"/>
      <c r="F3" s="21" t="s">
        <v>2</v>
      </c>
    </row>
    <row r="4" spans="1:6" s="55" customFormat="1" ht="20.25" customHeight="1">
      <c r="A4" s="187" t="s">
        <v>106</v>
      </c>
      <c r="B4" s="188"/>
      <c r="C4" s="188"/>
      <c r="D4" s="195" t="s">
        <v>41</v>
      </c>
      <c r="E4" s="198" t="s">
        <v>107</v>
      </c>
      <c r="F4" s="201" t="s">
        <v>87</v>
      </c>
    </row>
    <row r="5" spans="1:6" s="55" customFormat="1" ht="24.75" customHeight="1">
      <c r="A5" s="204" t="s">
        <v>65</v>
      </c>
      <c r="B5" s="194"/>
      <c r="C5" s="194" t="s">
        <v>66</v>
      </c>
      <c r="D5" s="196"/>
      <c r="E5" s="199"/>
      <c r="F5" s="202"/>
    </row>
    <row r="6" spans="1:6" s="55" customFormat="1" ht="18" customHeight="1">
      <c r="A6" s="204"/>
      <c r="B6" s="194"/>
      <c r="C6" s="194"/>
      <c r="D6" s="196"/>
      <c r="E6" s="199"/>
      <c r="F6" s="202"/>
    </row>
    <row r="7" spans="1:6" s="55" customFormat="1" ht="22.5" customHeight="1">
      <c r="A7" s="204"/>
      <c r="B7" s="194"/>
      <c r="C7" s="194"/>
      <c r="D7" s="197"/>
      <c r="E7" s="200"/>
      <c r="F7" s="203"/>
    </row>
    <row r="8" spans="1:6" s="55" customFormat="1" ht="22.5" customHeight="1">
      <c r="A8" s="189" t="s">
        <v>67</v>
      </c>
      <c r="B8" s="190"/>
      <c r="C8" s="191"/>
      <c r="D8" s="59">
        <v>1</v>
      </c>
      <c r="E8" s="59">
        <v>2</v>
      </c>
      <c r="F8" s="60">
        <v>3</v>
      </c>
    </row>
    <row r="9" spans="1:6" s="55" customFormat="1" ht="22.5" customHeight="1">
      <c r="A9" s="189" t="s">
        <v>53</v>
      </c>
      <c r="B9" s="190"/>
      <c r="C9" s="191"/>
      <c r="D9" s="11">
        <f>SUM([5]交通运输局!D9+[5]公路所!D9+[5]港务所!D9+[5]执法大队!D9+[5]运管所!D9)</f>
        <v>3371.44</v>
      </c>
      <c r="E9" s="11">
        <v>2718.18</v>
      </c>
      <c r="F9" s="11">
        <v>653.26</v>
      </c>
    </row>
    <row r="10" spans="1:6" s="56" customFormat="1" ht="22.5" customHeight="1">
      <c r="A10" s="150">
        <v>214</v>
      </c>
      <c r="B10" s="151"/>
      <c r="C10" s="61" t="s">
        <v>68</v>
      </c>
      <c r="D10" s="9">
        <v>3236.51</v>
      </c>
      <c r="E10" s="9">
        <v>2583.25</v>
      </c>
      <c r="F10" s="9">
        <v>653.26</v>
      </c>
    </row>
    <row r="11" spans="1:6" s="56" customFormat="1" ht="22.5" customHeight="1">
      <c r="A11" s="150" t="s">
        <v>69</v>
      </c>
      <c r="B11" s="151"/>
      <c r="C11" s="61" t="s">
        <v>70</v>
      </c>
      <c r="D11" s="9">
        <v>2768.89</v>
      </c>
      <c r="E11" s="9">
        <v>2170.89</v>
      </c>
      <c r="F11" s="9">
        <v>598</v>
      </c>
    </row>
    <row r="12" spans="1:6" s="56" customFormat="1" ht="22.5" customHeight="1">
      <c r="A12" s="150" t="s">
        <v>71</v>
      </c>
      <c r="B12" s="151"/>
      <c r="C12" s="61" t="s">
        <v>72</v>
      </c>
      <c r="D12" s="9">
        <f>SUM([5]交通运输局!D12+[5]公路所!D12+[5]港务所!D11+[5]执法大队!D16+[5]运管所!D15)</f>
        <v>2150.89</v>
      </c>
      <c r="E12" s="9">
        <f>SUM([5]交通运输局!E12+[5]公路所!E12+[5]港务所!E11+[5]执法大队!E16+[5]运管所!E15)</f>
        <v>2100.89</v>
      </c>
      <c r="F12" s="9">
        <f>SUM([5]交通运输局!F12+[5]公路所!F12+[5]港务所!F11+[5]执法大队!F16+[5]运管所!F15)</f>
        <v>50</v>
      </c>
    </row>
    <row r="13" spans="1:6" s="56" customFormat="1" ht="22.5" customHeight="1">
      <c r="A13" s="167" t="s">
        <v>73</v>
      </c>
      <c r="B13" s="168"/>
      <c r="C13" s="62" t="s">
        <v>74</v>
      </c>
      <c r="D13" s="63">
        <v>60</v>
      </c>
      <c r="E13" s="9">
        <v>0</v>
      </c>
      <c r="F13" s="9">
        <v>60</v>
      </c>
    </row>
    <row r="14" spans="1:6" s="56" customFormat="1" ht="22.5" customHeight="1">
      <c r="A14" s="150" t="s">
        <v>75</v>
      </c>
      <c r="B14" s="151"/>
      <c r="C14" s="61" t="s">
        <v>76</v>
      </c>
      <c r="D14" s="9">
        <f>SUM([5]公路所!D13)</f>
        <v>488</v>
      </c>
      <c r="E14" s="9">
        <v>0</v>
      </c>
      <c r="F14" s="9">
        <v>488</v>
      </c>
    </row>
    <row r="15" spans="1:6" s="56" customFormat="1" ht="22.5" customHeight="1">
      <c r="A15" s="150" t="s">
        <v>77</v>
      </c>
      <c r="B15" s="151"/>
      <c r="C15" s="61" t="s">
        <v>78</v>
      </c>
      <c r="D15" s="9">
        <f>SUM([5]交通运输局!D14+[5]港务所!D12+[5]运管所!D17)</f>
        <v>70</v>
      </c>
      <c r="E15" s="9">
        <f>SUM([5]交通运输局!E14+[5]港务所!E12+[5]运管所!E17)</f>
        <v>70</v>
      </c>
      <c r="F15" s="9">
        <f>SUM([5]交通运输局!F14+[5]港务所!F12+[5]运管所!F17)</f>
        <v>0</v>
      </c>
    </row>
    <row r="16" spans="1:6" s="56" customFormat="1" ht="22.5" customHeight="1">
      <c r="A16" s="169">
        <v>208</v>
      </c>
      <c r="B16" s="170"/>
      <c r="C16" s="64" t="s">
        <v>79</v>
      </c>
      <c r="D16" s="65">
        <f>SUM([5]港务所!D10+[5]执法大队!D10+[5]运管所!D10)</f>
        <v>134.93</v>
      </c>
      <c r="E16" s="65">
        <f>SUM([5]港务所!E10+[5]执法大队!E10+[5]运管所!E10)</f>
        <v>134.93</v>
      </c>
      <c r="F16" s="65">
        <f>SUM([5]港务所!F10+[5]执法大队!F10+[5]运管所!F10)</f>
        <v>0</v>
      </c>
    </row>
    <row r="17" spans="1:6" s="56" customFormat="1" ht="22.5" customHeight="1">
      <c r="A17" s="171" t="s">
        <v>80</v>
      </c>
      <c r="B17" s="172"/>
      <c r="C17" s="66" t="s">
        <v>81</v>
      </c>
      <c r="D17" s="65">
        <f>SUM([5]执法大队!D17+[5]运管所!D18)</f>
        <v>467.62</v>
      </c>
      <c r="E17" s="65">
        <v>412.36</v>
      </c>
      <c r="F17" s="65">
        <f>SUM([5]执法大队!F17+[5]运管所!F18)</f>
        <v>55.26</v>
      </c>
    </row>
    <row r="18" spans="1:6" s="56" customFormat="1" ht="22.5" customHeight="1">
      <c r="A18" s="205"/>
      <c r="B18" s="206"/>
      <c r="C18" s="67"/>
      <c r="D18" s="65"/>
      <c r="E18" s="65"/>
      <c r="F18" s="68"/>
    </row>
    <row r="19" spans="1:6" s="56" customFormat="1" ht="22.5" customHeight="1">
      <c r="A19" s="207"/>
      <c r="B19" s="208"/>
      <c r="C19" s="69"/>
      <c r="D19" s="18"/>
      <c r="E19" s="18"/>
      <c r="F19" s="25"/>
    </row>
    <row r="20" spans="1:6" ht="32.25" customHeight="1">
      <c r="A20" s="192" t="s">
        <v>108</v>
      </c>
      <c r="B20" s="193"/>
      <c r="C20" s="193"/>
      <c r="D20" s="193"/>
      <c r="E20" s="193"/>
      <c r="F20" s="193"/>
    </row>
    <row r="21" spans="1:6">
      <c r="A21" s="70"/>
    </row>
    <row r="22" spans="1:6">
      <c r="A22" s="70"/>
    </row>
    <row r="23" spans="1:6">
      <c r="A23" s="70"/>
    </row>
    <row r="24" spans="1:6">
      <c r="A24" s="70"/>
    </row>
  </sheetData>
  <mergeCells count="21">
    <mergeCell ref="A20:F20"/>
    <mergeCell ref="C5:C7"/>
    <mergeCell ref="D4:D7"/>
    <mergeCell ref="E4:E7"/>
    <mergeCell ref="F4:F7"/>
    <mergeCell ref="A5:B7"/>
    <mergeCell ref="A15:B15"/>
    <mergeCell ref="A16:B16"/>
    <mergeCell ref="A17:B17"/>
    <mergeCell ref="A18:B18"/>
    <mergeCell ref="A19:B19"/>
    <mergeCell ref="A10:B10"/>
    <mergeCell ref="A11:B11"/>
    <mergeCell ref="A12:B12"/>
    <mergeCell ref="A13:B13"/>
    <mergeCell ref="A14:B14"/>
    <mergeCell ref="A1:F1"/>
    <mergeCell ref="A3:E3"/>
    <mergeCell ref="A4:C4"/>
    <mergeCell ref="A8:C8"/>
    <mergeCell ref="A9:C9"/>
  </mergeCells>
  <phoneticPr fontId="32" type="noConversion"/>
  <pageMargins left="0.75" right="0.75" top="1" bottom="1" header="0.51180555555555596" footer="0.51180555555555596"/>
  <pageSetup paperSize="9" orientation="landscape"/>
</worksheet>
</file>

<file path=xl/worksheets/sheet7.xml><?xml version="1.0" encoding="utf-8"?>
<worksheet xmlns="http://schemas.openxmlformats.org/spreadsheetml/2006/main" xmlns:r="http://schemas.openxmlformats.org/officeDocument/2006/relationships">
  <dimension ref="A1:E50"/>
  <sheetViews>
    <sheetView workbookViewId="0">
      <selection activeCell="J37" sqref="J37"/>
    </sheetView>
  </sheetViews>
  <sheetFormatPr defaultColWidth="9" defaultRowHeight="14.25"/>
  <cols>
    <col min="1" max="1" width="13.625" style="5" customWidth="1"/>
    <col min="2" max="2" width="22.5" style="5" customWidth="1"/>
    <col min="3" max="3" width="14.125" style="5" customWidth="1"/>
    <col min="4" max="4" width="18.875" style="5" customWidth="1"/>
    <col min="5" max="5" width="17.375" style="5" customWidth="1"/>
    <col min="6" max="16384" width="9" style="5"/>
  </cols>
  <sheetData>
    <row r="1" spans="1:5" s="1" customFormat="1" ht="30" customHeight="1">
      <c r="A1" s="209" t="s">
        <v>109</v>
      </c>
      <c r="B1" s="210"/>
      <c r="C1" s="210"/>
      <c r="D1" s="210"/>
      <c r="E1" s="210"/>
    </row>
    <row r="2" spans="1:5" s="2" customFormat="1" ht="11.1" customHeight="1">
      <c r="A2" s="6"/>
      <c r="B2" s="6"/>
      <c r="C2" s="6"/>
    </row>
    <row r="3" spans="1:5" s="2" customFormat="1" ht="27" customHeight="1">
      <c r="A3" s="7" t="s">
        <v>85</v>
      </c>
      <c r="B3" s="6"/>
      <c r="C3" s="6"/>
      <c r="D3" s="8"/>
      <c r="E3" s="47" t="s">
        <v>110</v>
      </c>
    </row>
    <row r="4" spans="1:5" s="44" customFormat="1" ht="30" customHeight="1">
      <c r="A4" s="211" t="s">
        <v>111</v>
      </c>
      <c r="B4" s="212"/>
      <c r="C4" s="213" t="s">
        <v>112</v>
      </c>
      <c r="D4" s="213"/>
      <c r="E4" s="213"/>
    </row>
    <row r="5" spans="1:5" s="45" customFormat="1" ht="30" customHeight="1">
      <c r="A5" s="49" t="s">
        <v>113</v>
      </c>
      <c r="B5" s="49" t="s">
        <v>66</v>
      </c>
      <c r="C5" s="49" t="s">
        <v>53</v>
      </c>
      <c r="D5" s="49" t="s">
        <v>114</v>
      </c>
      <c r="E5" s="48" t="s">
        <v>115</v>
      </c>
    </row>
    <row r="6" spans="1:5" s="46" customFormat="1" ht="30" customHeight="1">
      <c r="A6" s="214" t="s">
        <v>53</v>
      </c>
      <c r="B6" s="214"/>
      <c r="C6" s="50">
        <f>SUM([6]交通运输局!C6+[6]公路所!C6+[6]港务所!C6+[6]执法大队!C6+[6]运管所!C6)</f>
        <v>2718.18</v>
      </c>
      <c r="D6" s="50">
        <f>SUM([6]交通运输局!D6+[6]公路所!D6+[6]港务所!D6+[6]执法大队!D6+[6]运管所!D6)</f>
        <v>2317.62</v>
      </c>
      <c r="E6" s="50">
        <f>SUM([6]交通运输局!E6+[6]公路所!E6+[6]港务所!E6+[6]执法大队!E6+[6]运管所!E6)</f>
        <v>400.56</v>
      </c>
    </row>
    <row r="7" spans="1:5" s="46" customFormat="1" ht="24" customHeight="1">
      <c r="A7" s="51">
        <v>301</v>
      </c>
      <c r="B7" s="52" t="s">
        <v>116</v>
      </c>
      <c r="C7" s="50">
        <f>SUM([6]交通运输局!C7+[6]公路所!C7+[6]港务所!C7+[6]执法大队!C7+[6]运管所!C7)</f>
        <v>2073.77</v>
      </c>
      <c r="D7" s="50">
        <f>SUM([6]交通运输局!D7+[6]公路所!D7+[6]港务所!D7+[6]执法大队!D7+[6]运管所!D7)</f>
        <v>2073.77</v>
      </c>
      <c r="E7" s="50">
        <f>SUM([6]交通运输局!E7+[6]公路所!E7+[6]港务所!E7+[6]执法大队!E7+[6]运管所!E7)</f>
        <v>0</v>
      </c>
    </row>
    <row r="8" spans="1:5" s="46" customFormat="1" ht="24" customHeight="1">
      <c r="A8" s="51">
        <v>30101</v>
      </c>
      <c r="B8" s="52" t="s">
        <v>117</v>
      </c>
      <c r="C8" s="50">
        <f>SUM([6]交通运输局!C8+[6]公路所!C8+[6]港务所!C8+[6]执法大队!C8+[6]运管所!C8)</f>
        <v>942.18</v>
      </c>
      <c r="D8" s="50">
        <f>SUM([6]交通运输局!D8+[6]公路所!D8+[6]港务所!D8+[6]执法大队!D8+[6]运管所!D8)</f>
        <v>942.18</v>
      </c>
      <c r="E8" s="50">
        <f>SUM([6]交通运输局!E8+[6]公路所!E8+[6]港务所!E8+[6]执法大队!E8+[6]运管所!E8)</f>
        <v>0</v>
      </c>
    </row>
    <row r="9" spans="1:5" s="46" customFormat="1" ht="24" customHeight="1">
      <c r="A9" s="51">
        <v>30102</v>
      </c>
      <c r="B9" s="52" t="s">
        <v>118</v>
      </c>
      <c r="C9" s="50">
        <f>SUM([6]交通运输局!C9+[6]公路所!C9+[6]港务所!C9+[6]执法大队!C9+[6]运管所!C9)</f>
        <v>698.07</v>
      </c>
      <c r="D9" s="50">
        <f>SUM([6]交通运输局!D9+[6]公路所!D9+[6]港务所!D9+[6]执法大队!D9+[6]运管所!D9)</f>
        <v>698.07</v>
      </c>
      <c r="E9" s="50">
        <f>SUM([6]交通运输局!E9+[6]公路所!E9+[6]港务所!E9+[6]执法大队!E9+[6]运管所!E9)</f>
        <v>0</v>
      </c>
    </row>
    <row r="10" spans="1:5" s="46" customFormat="1" ht="24" customHeight="1">
      <c r="A10" s="51">
        <v>30103</v>
      </c>
      <c r="B10" s="52" t="s">
        <v>119</v>
      </c>
      <c r="C10" s="50">
        <f>SUM([6]交通运输局!C10+[6]公路所!C10+[6]港务所!C10+[6]执法大队!C10+[6]运管所!C10)</f>
        <v>5.96</v>
      </c>
      <c r="D10" s="50">
        <f>SUM([6]交通运输局!D10+[6]公路所!D10+[6]港务所!D10+[6]执法大队!D10+[6]运管所!D10)</f>
        <v>5.96</v>
      </c>
      <c r="E10" s="50">
        <f>SUM([6]交通运输局!E10+[6]公路所!E10+[6]港务所!E10+[6]执法大队!E10+[6]运管所!E10)</f>
        <v>0</v>
      </c>
    </row>
    <row r="11" spans="1:5" s="46" customFormat="1" ht="24" customHeight="1">
      <c r="A11" s="51">
        <v>30104</v>
      </c>
      <c r="B11" s="52" t="s">
        <v>120</v>
      </c>
      <c r="C11" s="50">
        <f>SUM([6]交通运输局!C11+[6]公路所!C11+[6]港务所!C11+[6]执法大队!C11+[6]运管所!C11)</f>
        <v>294.61</v>
      </c>
      <c r="D11" s="50">
        <f>SUM([6]交通运输局!D11+[6]公路所!D11+[6]港务所!D11+[6]执法大队!D11+[6]运管所!D11)</f>
        <v>294.61</v>
      </c>
      <c r="E11" s="50">
        <f>SUM([6]交通运输局!E11+[6]公路所!E11+[6]港务所!E11+[6]执法大队!E11+[6]运管所!E11)</f>
        <v>0</v>
      </c>
    </row>
    <row r="12" spans="1:5" s="46" customFormat="1" ht="24" customHeight="1">
      <c r="A12" s="51">
        <v>30107</v>
      </c>
      <c r="B12" s="52" t="s">
        <v>121</v>
      </c>
      <c r="C12" s="50">
        <f>SUM([6]交通运输局!C12+[6]公路所!C12+[6]港务所!C12+[6]执法大队!C12+[6]运管所!C12)</f>
        <v>36.799999999999997</v>
      </c>
      <c r="D12" s="50">
        <f>SUM([6]交通运输局!D12+[6]公路所!D12+[6]港务所!D12+[6]执法大队!D12+[6]运管所!D12)</f>
        <v>36.799999999999997</v>
      </c>
      <c r="E12" s="50">
        <f>SUM([6]交通运输局!E12+[6]公路所!E12+[6]港务所!E12+[6]执法大队!E12+[6]运管所!E12)</f>
        <v>0</v>
      </c>
    </row>
    <row r="13" spans="1:5" s="46" customFormat="1" ht="24" customHeight="1">
      <c r="A13" s="51">
        <v>30199</v>
      </c>
      <c r="B13" s="52" t="s">
        <v>122</v>
      </c>
      <c r="C13" s="50">
        <f>SUM([6]交通运输局!C13+[6]公路所!C13+[6]港务所!C13+[6]执法大队!C13+[6]运管所!C13)</f>
        <v>96.15</v>
      </c>
      <c r="D13" s="50">
        <f>SUM([6]交通运输局!D13+[6]公路所!D13+[6]港务所!D13+[6]执法大队!D13+[6]运管所!D13)</f>
        <v>96.15</v>
      </c>
      <c r="E13" s="50">
        <f>SUM([6]交通运输局!E13+[6]公路所!E13+[6]港务所!E13+[6]执法大队!E13+[6]运管所!E13)</f>
        <v>0</v>
      </c>
    </row>
    <row r="14" spans="1:5" s="46" customFormat="1" ht="24" customHeight="1">
      <c r="A14" s="51">
        <v>302</v>
      </c>
      <c r="B14" s="52" t="s">
        <v>123</v>
      </c>
      <c r="C14" s="50">
        <f>SUM([6]交通运输局!C14+[6]公路所!C14+[6]港务所!C14+[6]执法大队!C14+[6]运管所!C14)</f>
        <v>389.67</v>
      </c>
      <c r="D14" s="50">
        <f>SUM([6]交通运输局!D14+[6]公路所!D14+[6]港务所!D14+[6]执法大队!D14+[6]运管所!D14)</f>
        <v>0</v>
      </c>
      <c r="E14" s="50">
        <f>SUM([6]交通运输局!E14+[6]公路所!E14+[6]港务所!E14+[6]执法大队!E14+[6]运管所!E14)</f>
        <v>389.67</v>
      </c>
    </row>
    <row r="15" spans="1:5" s="46" customFormat="1" ht="24" customHeight="1">
      <c r="A15" s="51">
        <v>30201</v>
      </c>
      <c r="B15" s="52" t="s">
        <v>124</v>
      </c>
      <c r="C15" s="50">
        <f>SUM([6]交通运输局!C15+[6]公路所!C15+[6]港务所!C15+[6]执法大队!C15+[6]运管所!C15)</f>
        <v>32.75</v>
      </c>
      <c r="D15" s="50">
        <f>SUM([6]交通运输局!D15+[6]公路所!D15+[6]港务所!D15+[6]执法大队!D15+[6]运管所!D15)</f>
        <v>0</v>
      </c>
      <c r="E15" s="50">
        <f>SUM([6]交通运输局!E15+[6]公路所!E15+[6]港务所!E15+[6]执法大队!E15+[6]运管所!E15)</f>
        <v>32.75</v>
      </c>
    </row>
    <row r="16" spans="1:5" s="46" customFormat="1" ht="24" customHeight="1">
      <c r="A16" s="51">
        <v>30202</v>
      </c>
      <c r="B16" s="52" t="s">
        <v>125</v>
      </c>
      <c r="C16" s="50">
        <f>SUM([6]交通运输局!C16+[6]公路所!C16+[6]港务所!C16+[6]执法大队!C16+[6]运管所!C16)</f>
        <v>8.48</v>
      </c>
      <c r="D16" s="50">
        <f>SUM([6]交通运输局!D16+[6]公路所!D16+[6]港务所!D16+[6]执法大队!D16+[6]运管所!D16)</f>
        <v>0</v>
      </c>
      <c r="E16" s="50">
        <f>SUM([6]交通运输局!E16+[6]公路所!E16+[6]港务所!E16+[6]执法大队!E16+[6]运管所!E16)</f>
        <v>8.48</v>
      </c>
    </row>
    <row r="17" spans="1:5" s="46" customFormat="1" ht="24" customHeight="1">
      <c r="A17" s="51">
        <v>30203</v>
      </c>
      <c r="B17" s="52" t="s">
        <v>126</v>
      </c>
      <c r="C17" s="50">
        <f>SUM([6]交通运输局!C17+[6]公路所!C17+[6]港务所!C17+[6]执法大队!C17+[6]运管所!C17)</f>
        <v>0</v>
      </c>
      <c r="D17" s="50">
        <f>SUM([6]交通运输局!D17+[6]公路所!D17+[6]港务所!D17+[6]执法大队!D17+[6]运管所!D17)</f>
        <v>0</v>
      </c>
      <c r="E17" s="50">
        <f>SUM([6]交通运输局!E17+[6]公路所!E17+[6]港务所!E17+[6]执法大队!E17+[6]运管所!E17)</f>
        <v>0</v>
      </c>
    </row>
    <row r="18" spans="1:5" s="46" customFormat="1" ht="24" customHeight="1">
      <c r="A18" s="51">
        <v>30204</v>
      </c>
      <c r="B18" s="52" t="s">
        <v>127</v>
      </c>
      <c r="C18" s="50">
        <f>SUM([6]交通运输局!C18+[6]公路所!C18+[6]港务所!C18+[6]执法大队!C18+[6]运管所!C18)</f>
        <v>0</v>
      </c>
      <c r="D18" s="50">
        <f>SUM([6]交通运输局!D18+[6]公路所!D18+[6]港务所!D18+[6]执法大队!D18+[6]运管所!D18)</f>
        <v>0</v>
      </c>
      <c r="E18" s="50">
        <f>SUM([6]交通运输局!E18+[6]公路所!E18+[6]港务所!E18+[6]执法大队!E18+[6]运管所!E18)</f>
        <v>0</v>
      </c>
    </row>
    <row r="19" spans="1:5" s="46" customFormat="1" ht="24" customHeight="1">
      <c r="A19" s="51">
        <v>30205</v>
      </c>
      <c r="B19" s="52" t="s">
        <v>128</v>
      </c>
      <c r="C19" s="50">
        <f>SUM([6]交通运输局!C19+[6]公路所!C19+[6]港务所!C19+[6]执法大队!C19+[6]运管所!C19)</f>
        <v>4.9000000000000004</v>
      </c>
      <c r="D19" s="50">
        <f>SUM([6]交通运输局!D19+[6]公路所!D19+[6]港务所!D19+[6]执法大队!D19+[6]运管所!D19)</f>
        <v>0</v>
      </c>
      <c r="E19" s="50">
        <f>SUM([6]交通运输局!E19+[6]公路所!E19+[6]港务所!E19+[6]执法大队!E19+[6]运管所!E19)</f>
        <v>4.9000000000000004</v>
      </c>
    </row>
    <row r="20" spans="1:5" s="46" customFormat="1" ht="24" customHeight="1">
      <c r="A20" s="51">
        <v>30206</v>
      </c>
      <c r="B20" s="52" t="s">
        <v>129</v>
      </c>
      <c r="C20" s="50">
        <f>SUM([6]交通运输局!C20+[6]公路所!C20+[6]港务所!C20+[6]执法大队!C20+[6]运管所!C20)</f>
        <v>16.66</v>
      </c>
      <c r="D20" s="50">
        <f>SUM([6]交通运输局!D20+[6]公路所!D20+[6]港务所!D20+[6]执法大队!D20+[6]运管所!D20)</f>
        <v>0</v>
      </c>
      <c r="E20" s="50">
        <f>SUM([6]交通运输局!E20+[6]公路所!E20+[6]港务所!E20+[6]执法大队!E20+[6]运管所!E20)</f>
        <v>16.66</v>
      </c>
    </row>
    <row r="21" spans="1:5" s="46" customFormat="1" ht="24" customHeight="1">
      <c r="A21" s="51">
        <v>30207</v>
      </c>
      <c r="B21" s="52" t="s">
        <v>130</v>
      </c>
      <c r="C21" s="50">
        <f>SUM([6]交通运输局!C21+[6]公路所!C21+[6]港务所!C21+[6]执法大队!C21+[6]运管所!C21)</f>
        <v>4.41</v>
      </c>
      <c r="D21" s="50">
        <f>SUM([6]交通运输局!D21+[6]公路所!D21+[6]港务所!D21+[6]执法大队!D21+[6]运管所!D21)</f>
        <v>0</v>
      </c>
      <c r="E21" s="50">
        <f>SUM([6]交通运输局!E21+[6]公路所!E21+[6]港务所!E21+[6]执法大队!E21+[6]运管所!E21)</f>
        <v>4.41</v>
      </c>
    </row>
    <row r="22" spans="1:5" s="46" customFormat="1" ht="24" customHeight="1">
      <c r="A22" s="51">
        <v>30208</v>
      </c>
      <c r="B22" s="52" t="s">
        <v>131</v>
      </c>
      <c r="C22" s="50">
        <f>SUM([6]交通运输局!C22+[6]公路所!C22+[6]港务所!C22+[6]执法大队!C22+[6]运管所!C22)</f>
        <v>0</v>
      </c>
      <c r="D22" s="50">
        <f>SUM([6]交通运输局!D22+[6]公路所!D22+[6]港务所!D22+[6]执法大队!D22+[6]运管所!D22)</f>
        <v>0</v>
      </c>
      <c r="E22" s="50">
        <f>SUM([6]交通运输局!E22+[6]公路所!E22+[6]港务所!E22+[6]执法大队!E22+[6]运管所!E22)</f>
        <v>0</v>
      </c>
    </row>
    <row r="23" spans="1:5" s="46" customFormat="1" ht="24" customHeight="1">
      <c r="A23" s="51">
        <v>30209</v>
      </c>
      <c r="B23" s="52" t="s">
        <v>132</v>
      </c>
      <c r="C23" s="50">
        <f>SUM([6]交通运输局!C23+[6]公路所!C23+[6]港务所!C23+[6]执法大队!C23+[6]运管所!C23)</f>
        <v>3.1</v>
      </c>
      <c r="D23" s="50">
        <f>SUM([6]交通运输局!D23+[6]公路所!D23+[6]港务所!D23+[6]执法大队!D23+[6]运管所!D23)</f>
        <v>0</v>
      </c>
      <c r="E23" s="50">
        <f>SUM([6]交通运输局!E23+[6]公路所!E23+[6]港务所!E23+[6]执法大队!E23+[6]运管所!E23)</f>
        <v>3.1</v>
      </c>
    </row>
    <row r="24" spans="1:5" s="46" customFormat="1" ht="24" customHeight="1">
      <c r="A24" s="51">
        <v>30211</v>
      </c>
      <c r="B24" s="52" t="s">
        <v>133</v>
      </c>
      <c r="C24" s="50">
        <f>SUM([6]交通运输局!C24+[6]公路所!C24+[6]港务所!C24+[6]执法大队!C24+[6]运管所!C24)</f>
        <v>8.7899999999999991</v>
      </c>
      <c r="D24" s="50">
        <f>SUM([6]交通运输局!D24+[6]公路所!D24+[6]港务所!D24+[6]执法大队!D24+[6]运管所!D24)</f>
        <v>0</v>
      </c>
      <c r="E24" s="50">
        <f>SUM([6]交通运输局!E24+[6]公路所!E24+[6]港务所!E24+[6]执法大队!E24+[6]运管所!E24)</f>
        <v>8.7899999999999991</v>
      </c>
    </row>
    <row r="25" spans="1:5" s="46" customFormat="1" ht="24" customHeight="1">
      <c r="A25" s="51">
        <v>30212</v>
      </c>
      <c r="B25" s="52" t="s">
        <v>134</v>
      </c>
      <c r="C25" s="50">
        <f>SUM([6]交通运输局!C25+[6]公路所!C25+[6]港务所!C25+[6]执法大队!C25+[6]运管所!C25)</f>
        <v>0</v>
      </c>
      <c r="D25" s="50">
        <f>SUM([6]交通运输局!D25+[6]公路所!D25+[6]港务所!D25+[6]执法大队!D25+[6]运管所!D25)</f>
        <v>0</v>
      </c>
      <c r="E25" s="50">
        <f>SUM([6]交通运输局!E25+[6]公路所!E25+[6]港务所!E25+[6]执法大队!E25+[6]运管所!E25)</f>
        <v>0</v>
      </c>
    </row>
    <row r="26" spans="1:5" s="46" customFormat="1" ht="24" customHeight="1">
      <c r="A26" s="51">
        <v>30213</v>
      </c>
      <c r="B26" s="52" t="s">
        <v>135</v>
      </c>
      <c r="C26" s="50">
        <f>SUM([6]交通运输局!C26+[6]公路所!C26+[6]港务所!C26+[6]执法大队!C26+[6]运管所!C26)</f>
        <v>47.04</v>
      </c>
      <c r="D26" s="50">
        <f>SUM([6]交通运输局!D26+[6]公路所!D26+[6]港务所!D26+[6]执法大队!D26+[6]运管所!D26)</f>
        <v>0</v>
      </c>
      <c r="E26" s="50">
        <f>SUM([6]交通运输局!E26+[6]公路所!E26+[6]港务所!E26+[6]执法大队!E26+[6]运管所!E26)</f>
        <v>47.04</v>
      </c>
    </row>
    <row r="27" spans="1:5" s="46" customFormat="1" ht="24" customHeight="1">
      <c r="A27" s="51">
        <v>30214</v>
      </c>
      <c r="B27" s="52" t="s">
        <v>136</v>
      </c>
      <c r="C27" s="50">
        <f>SUM([6]交通运输局!C27+[6]公路所!C27+[6]港务所!C27+[6]执法大队!C27+[6]运管所!C27)</f>
        <v>6.4</v>
      </c>
      <c r="D27" s="50">
        <f>SUM([6]交通运输局!D27+[6]公路所!D27+[6]港务所!D27+[6]执法大队!D27+[6]运管所!D27)</f>
        <v>0</v>
      </c>
      <c r="E27" s="50">
        <f>SUM([6]交通运输局!E27+[6]公路所!E27+[6]港务所!E27+[6]执法大队!E27+[6]运管所!E27)</f>
        <v>6.4</v>
      </c>
    </row>
    <row r="28" spans="1:5" s="46" customFormat="1" ht="24" customHeight="1">
      <c r="A28" s="51">
        <v>30215</v>
      </c>
      <c r="B28" s="52" t="s">
        <v>137</v>
      </c>
      <c r="C28" s="50">
        <f>SUM([6]交通运输局!C28+[6]公路所!C28+[6]港务所!C28+[6]执法大队!C28+[6]运管所!C28)</f>
        <v>0.6</v>
      </c>
      <c r="D28" s="50">
        <f>SUM([6]交通运输局!D28+[6]公路所!D28+[6]港务所!D28+[6]执法大队!D28+[6]运管所!D28)</f>
        <v>0</v>
      </c>
      <c r="E28" s="50">
        <f>SUM([6]交通运输局!E28+[6]公路所!E28+[6]港务所!E28+[6]执法大队!E28+[6]运管所!E28)</f>
        <v>0.6</v>
      </c>
    </row>
    <row r="29" spans="1:5" s="46" customFormat="1" ht="24" customHeight="1">
      <c r="A29" s="51">
        <v>30216</v>
      </c>
      <c r="B29" s="52" t="s">
        <v>138</v>
      </c>
      <c r="C29" s="50">
        <f>SUM([6]交通运输局!C29+[6]公路所!C29+[6]港务所!C29+[6]执法大队!C29+[6]运管所!C29)</f>
        <v>4.8499999999999996</v>
      </c>
      <c r="D29" s="50">
        <f>SUM([6]交通运输局!D29+[6]公路所!D29+[6]港务所!D29+[6]执法大队!D29+[6]运管所!D29)</f>
        <v>0</v>
      </c>
      <c r="E29" s="50">
        <f>SUM([6]交通运输局!E29+[6]公路所!E29+[6]港务所!E29+[6]执法大队!E29+[6]运管所!E29)</f>
        <v>4.8499999999999996</v>
      </c>
    </row>
    <row r="30" spans="1:5" s="46" customFormat="1" ht="24" customHeight="1">
      <c r="A30" s="51">
        <v>30217</v>
      </c>
      <c r="B30" s="52" t="s">
        <v>139</v>
      </c>
      <c r="C30" s="50">
        <v>22.28</v>
      </c>
      <c r="D30" s="50">
        <f>SUM([6]交通运输局!D30+[6]公路所!D30+[6]港务所!D30+[6]执法大队!D30+[6]运管所!D30)</f>
        <v>0</v>
      </c>
      <c r="E30" s="50">
        <v>22.28</v>
      </c>
    </row>
    <row r="31" spans="1:5" s="46" customFormat="1" ht="24" customHeight="1">
      <c r="A31" s="51">
        <v>30218</v>
      </c>
      <c r="B31" s="52" t="s">
        <v>140</v>
      </c>
      <c r="C31" s="50">
        <f>SUM([6]交通运输局!C31+[6]公路所!C31+[6]港务所!C31+[6]执法大队!C31+[6]运管所!C31)</f>
        <v>8.49</v>
      </c>
      <c r="D31" s="50">
        <f>SUM([6]交通运输局!D31+[6]公路所!D31+[6]港务所!D31+[6]执法大队!D31+[6]运管所!D31)</f>
        <v>0</v>
      </c>
      <c r="E31" s="50">
        <f>SUM([6]交通运输局!E31+[6]公路所!E31+[6]港务所!E31+[6]执法大队!E31+[6]运管所!E31)</f>
        <v>8.49</v>
      </c>
    </row>
    <row r="32" spans="1:5" s="46" customFormat="1" ht="24" customHeight="1">
      <c r="A32" s="51">
        <v>30220</v>
      </c>
      <c r="B32" s="52" t="s">
        <v>141</v>
      </c>
      <c r="C32" s="50">
        <v>35.54</v>
      </c>
      <c r="D32" s="50">
        <f>SUM([6]交通运输局!D32+[6]公路所!D32+[6]港务所!D32+[6]执法大队!D32+[6]运管所!D32)</f>
        <v>0</v>
      </c>
      <c r="E32" s="50">
        <v>35.54</v>
      </c>
    </row>
    <row r="33" spans="1:5" s="46" customFormat="1" ht="24" customHeight="1">
      <c r="A33" s="51">
        <v>30226</v>
      </c>
      <c r="B33" s="52" t="s">
        <v>142</v>
      </c>
      <c r="C33" s="50">
        <f>SUM([6]交通运输局!C33+[6]公路所!C33+[6]港务所!C33+[6]执法大队!C33+[6]运管所!C33)</f>
        <v>3.23</v>
      </c>
      <c r="D33" s="50">
        <f>SUM([6]交通运输局!D33+[6]公路所!D33+[6]港务所!D33+[6]执法大队!D33+[6]运管所!D33)</f>
        <v>0</v>
      </c>
      <c r="E33" s="50">
        <f>SUM([6]交通运输局!E33+[6]公路所!E33+[6]港务所!E33+[6]执法大队!E33+[6]运管所!E33)</f>
        <v>3.23</v>
      </c>
    </row>
    <row r="34" spans="1:5" s="46" customFormat="1" ht="24" customHeight="1">
      <c r="A34" s="51">
        <v>30227</v>
      </c>
      <c r="B34" s="52" t="s">
        <v>143</v>
      </c>
      <c r="C34" s="50">
        <f>SUM([6]交通运输局!C34+[6]公路所!C34+[6]港务所!C34+[6]执法大队!C34+[6]运管所!C34)</f>
        <v>0</v>
      </c>
      <c r="D34" s="50">
        <f>SUM([6]交通运输局!D34+[6]公路所!D34+[6]港务所!D34+[6]执法大队!D34+[6]运管所!D34)</f>
        <v>0</v>
      </c>
      <c r="E34" s="50">
        <f>SUM([6]交通运输局!E34+[6]公路所!E34+[6]港务所!E34+[6]执法大队!E34+[6]运管所!E34)</f>
        <v>0</v>
      </c>
    </row>
    <row r="35" spans="1:5" s="46" customFormat="1" ht="24" customHeight="1">
      <c r="A35" s="51">
        <v>30228</v>
      </c>
      <c r="B35" s="52" t="s">
        <v>144</v>
      </c>
      <c r="C35" s="50">
        <f>SUM([6]交通运输局!C35+[6]公路所!C35+[6]港务所!C35+[6]执法大队!C35+[6]运管所!C35)</f>
        <v>76.12</v>
      </c>
      <c r="D35" s="50">
        <f>SUM([6]交通运输局!D35+[6]公路所!D35+[6]港务所!D35+[6]执法大队!D35+[6]运管所!D35)</f>
        <v>0</v>
      </c>
      <c r="E35" s="50">
        <f>SUM([6]交通运输局!E35+[6]公路所!E35+[6]港务所!E35+[6]执法大队!E35+[6]运管所!E35)</f>
        <v>76.12</v>
      </c>
    </row>
    <row r="36" spans="1:5" s="46" customFormat="1" ht="24" customHeight="1">
      <c r="A36" s="51">
        <v>30229</v>
      </c>
      <c r="B36" s="52" t="s">
        <v>145</v>
      </c>
      <c r="C36" s="50">
        <f>SUM([6]交通运输局!C36+[6]公路所!C36+[6]港务所!C36+[6]执法大队!C36+[6]运管所!C36)</f>
        <v>0</v>
      </c>
      <c r="D36" s="50">
        <f>SUM([6]交通运输局!D36+[6]公路所!D36+[6]港务所!D36+[6]执法大队!D36+[6]运管所!D36)</f>
        <v>0</v>
      </c>
      <c r="E36" s="50">
        <f>SUM([6]交通运输局!E36+[6]公路所!E36+[6]港务所!E36+[6]执法大队!E36+[6]运管所!E36)</f>
        <v>0</v>
      </c>
    </row>
    <row r="37" spans="1:5" s="46" customFormat="1" ht="24" customHeight="1">
      <c r="A37" s="51">
        <v>30231</v>
      </c>
      <c r="B37" s="52" t="s">
        <v>146</v>
      </c>
      <c r="C37" s="50">
        <f>SUM([6]交通运输局!C37+[6]公路所!C37+[6]港务所!C37+[6]执法大队!C37+[6]运管所!C37)</f>
        <v>54.07</v>
      </c>
      <c r="D37" s="50">
        <f>SUM([6]交通运输局!D37+[6]公路所!D37+[6]港务所!D37+[6]执法大队!D37+[6]运管所!D37)</f>
        <v>0</v>
      </c>
      <c r="E37" s="50">
        <f>SUM([6]交通运输局!E37+[6]公路所!E37+[6]港务所!E37+[6]执法大队!E37+[6]运管所!E37)</f>
        <v>54.07</v>
      </c>
    </row>
    <row r="38" spans="1:5" s="46" customFormat="1" ht="24" customHeight="1">
      <c r="A38" s="51">
        <v>30239</v>
      </c>
      <c r="B38" s="52" t="s">
        <v>147</v>
      </c>
      <c r="C38" s="50">
        <f>SUM([6]交通运输局!C38+[6]公路所!C38+[6]港务所!C38+[6]执法大队!C38+[6]运管所!C38)</f>
        <v>34.299999999999997</v>
      </c>
      <c r="D38" s="50">
        <f>SUM([6]交通运输局!D38+[6]公路所!D38+[6]港务所!D38+[6]执法大队!D38+[6]运管所!D38)</f>
        <v>0</v>
      </c>
      <c r="E38" s="50">
        <f>SUM([6]交通运输局!E38+[6]公路所!E38+[6]港务所!E38+[6]执法大队!E38+[6]运管所!E38)</f>
        <v>34.299999999999997</v>
      </c>
    </row>
    <row r="39" spans="1:5" s="46" customFormat="1" ht="24" customHeight="1">
      <c r="A39" s="51">
        <v>30299</v>
      </c>
      <c r="B39" s="52" t="s">
        <v>148</v>
      </c>
      <c r="C39" s="50">
        <f>SUM([6]交通运输局!C39+[6]公路所!C39+[6]港务所!C39+[6]执法大队!C39+[6]运管所!C39)</f>
        <v>17.66</v>
      </c>
      <c r="D39" s="50">
        <f>SUM([6]交通运输局!D39+[6]公路所!D39+[6]港务所!D39+[6]执法大队!D39+[6]运管所!D39)</f>
        <v>0</v>
      </c>
      <c r="E39" s="50">
        <v>17.66</v>
      </c>
    </row>
    <row r="40" spans="1:5" s="46" customFormat="1" ht="24" customHeight="1">
      <c r="A40" s="51">
        <v>303</v>
      </c>
      <c r="B40" s="52" t="s">
        <v>149</v>
      </c>
      <c r="C40" s="50">
        <f>SUM([6]交通运输局!C40+[6]公路所!C40+[6]港务所!C40+[6]执法大队!C40+[6]运管所!C40)</f>
        <v>243.85</v>
      </c>
      <c r="D40" s="50">
        <f>SUM([6]交通运输局!D40+[6]公路所!D40+[6]港务所!D40+[6]执法大队!D40+[6]运管所!D40)</f>
        <v>243.85</v>
      </c>
      <c r="E40" s="50">
        <f>SUM([6]交通运输局!E40+[6]公路所!E40+[6]港务所!E40+[6]执法大队!E40+[6]运管所!E40)</f>
        <v>0</v>
      </c>
    </row>
    <row r="41" spans="1:5" s="46" customFormat="1" ht="24" customHeight="1">
      <c r="A41" s="51">
        <v>30301</v>
      </c>
      <c r="B41" s="52" t="s">
        <v>150</v>
      </c>
      <c r="C41" s="50">
        <f>SUM([6]交通运输局!C41+[6]公路所!C41+[6]港务所!C41+[6]执法大队!C41+[6]运管所!C41)</f>
        <v>0</v>
      </c>
      <c r="D41" s="50">
        <f>SUM([6]交通运输局!D41+[6]公路所!D41+[6]港务所!D41+[6]执法大队!D41+[6]运管所!D41)</f>
        <v>0</v>
      </c>
      <c r="E41" s="50">
        <f>SUM([6]交通运输局!E41+[6]公路所!E41+[6]港务所!E41+[6]执法大队!E41+[6]运管所!E41)</f>
        <v>0</v>
      </c>
    </row>
    <row r="42" spans="1:5" s="46" customFormat="1" ht="24" customHeight="1">
      <c r="A42" s="51">
        <v>30302</v>
      </c>
      <c r="B42" s="52" t="s">
        <v>151</v>
      </c>
      <c r="C42" s="50">
        <f>SUM([6]交通运输局!C42+[6]公路所!C42+[6]港务所!C42+[6]执法大队!C42+[6]运管所!C42)</f>
        <v>78.599999999999994</v>
      </c>
      <c r="D42" s="50">
        <f>SUM([6]交通运输局!D42+[6]公路所!D42+[6]港务所!D42+[6]执法大队!D42+[6]运管所!D42)</f>
        <v>78.599999999999994</v>
      </c>
      <c r="E42" s="50">
        <f>SUM([6]交通运输局!E42+[6]公路所!E42+[6]港务所!E42+[6]执法大队!E42+[6]运管所!E42)</f>
        <v>0</v>
      </c>
    </row>
    <row r="43" spans="1:5" s="46" customFormat="1" ht="24" customHeight="1">
      <c r="A43" s="51">
        <v>30304</v>
      </c>
      <c r="B43" s="52" t="s">
        <v>152</v>
      </c>
      <c r="C43" s="50">
        <f>SUM([6]交通运输局!C43+[6]公路所!C43+[6]港务所!C43+[6]执法大队!C43+[6]运管所!C43)</f>
        <v>2.8</v>
      </c>
      <c r="D43" s="50">
        <f>SUM([6]交通运输局!D43+[6]公路所!D43+[6]港务所!D43+[6]执法大队!D43+[6]运管所!D43)</f>
        <v>2.8</v>
      </c>
      <c r="E43" s="50">
        <f>SUM([6]交通运输局!E43+[6]公路所!E43+[6]港务所!E43+[6]执法大队!E43+[6]运管所!E43)</f>
        <v>0</v>
      </c>
    </row>
    <row r="44" spans="1:5" s="46" customFormat="1" ht="24" customHeight="1">
      <c r="A44" s="51">
        <v>30305</v>
      </c>
      <c r="B44" s="52" t="s">
        <v>153</v>
      </c>
      <c r="C44" s="50">
        <f>SUM([6]交通运输局!C44+[6]公路所!C44+[6]港务所!C44+[6]执法大队!C44+[6]运管所!C44)</f>
        <v>12.56</v>
      </c>
      <c r="D44" s="50">
        <f>SUM([6]交通运输局!D44+[6]公路所!D44+[6]港务所!D44+[6]执法大队!D44+[6]运管所!D44)</f>
        <v>12.56</v>
      </c>
      <c r="E44" s="50">
        <f>SUM([6]交通运输局!E44+[6]公路所!E44+[6]港务所!E44+[6]执法大队!E44+[6]运管所!E44)</f>
        <v>0</v>
      </c>
    </row>
    <row r="45" spans="1:5" s="46" customFormat="1" ht="24" customHeight="1">
      <c r="A45" s="51">
        <v>30307</v>
      </c>
      <c r="B45" s="52" t="s">
        <v>154</v>
      </c>
      <c r="C45" s="50">
        <f>SUM([6]交通运输局!C45+[6]公路所!C45+[6]港务所!C45+[6]执法大队!C45+[6]运管所!C45)</f>
        <v>2.67</v>
      </c>
      <c r="D45" s="50">
        <f>SUM([6]交通运输局!D45+[6]公路所!D45+[6]港务所!D45+[6]执法大队!D45+[6]运管所!D45)</f>
        <v>2.67</v>
      </c>
      <c r="E45" s="50">
        <f>SUM([6]交通运输局!E45+[6]公路所!E45+[6]港务所!E45+[6]执法大队!E45+[6]运管所!E45)</f>
        <v>0</v>
      </c>
    </row>
    <row r="46" spans="1:5" s="46" customFormat="1" ht="24" customHeight="1">
      <c r="A46" s="51">
        <v>30309</v>
      </c>
      <c r="B46" s="52" t="s">
        <v>155</v>
      </c>
      <c r="C46" s="50">
        <f>SUM([6]交通运输局!C46+[6]公路所!C46+[6]港务所!C46+[6]执法大队!C46+[6]运管所!C46)</f>
        <v>9.86</v>
      </c>
      <c r="D46" s="50">
        <f>SUM([6]交通运输局!D46+[6]公路所!D46+[6]港务所!D46+[6]执法大队!D46+[6]运管所!D46)</f>
        <v>9.86</v>
      </c>
      <c r="E46" s="50">
        <f>SUM([6]交通运输局!E46+[6]公路所!E46+[6]港务所!E46+[6]执法大队!E46+[6]运管所!E46)</f>
        <v>0</v>
      </c>
    </row>
    <row r="47" spans="1:5" s="46" customFormat="1" ht="24" customHeight="1">
      <c r="A47" s="51">
        <v>30311</v>
      </c>
      <c r="B47" s="52" t="s">
        <v>156</v>
      </c>
      <c r="C47" s="50">
        <f>SUM([6]交通运输局!C47+[6]公路所!C47+[6]港务所!C47+[6]执法大队!C47+[6]运管所!C47)</f>
        <v>130.49</v>
      </c>
      <c r="D47" s="50">
        <f>SUM([6]交通运输局!D47+[6]公路所!D47+[6]港务所!D47+[6]执法大队!D47+[6]运管所!D47)</f>
        <v>130.49</v>
      </c>
      <c r="E47" s="50">
        <f>SUM([6]交通运输局!E47+[6]公路所!E47+[6]港务所!E47+[6]执法大队!E47+[6]运管所!E47)</f>
        <v>0</v>
      </c>
    </row>
    <row r="48" spans="1:5" s="46" customFormat="1" ht="24" customHeight="1">
      <c r="A48" s="51">
        <v>30399</v>
      </c>
      <c r="B48" s="52" t="s">
        <v>157</v>
      </c>
      <c r="C48" s="50">
        <f>SUM([6]交通运输局!C48+[6]公路所!C48+[6]港务所!C48+[6]执法大队!C48+[6]运管所!C48)</f>
        <v>6.87</v>
      </c>
      <c r="D48" s="50">
        <f>SUM([6]交通运输局!D48+[6]公路所!D48+[6]港务所!D48+[6]执法大队!D48+[6]运管所!D48)</f>
        <v>6.87</v>
      </c>
      <c r="E48" s="50">
        <f>SUM([6]交通运输局!E48+[6]公路所!E48+[6]港务所!E48+[6]执法大队!E48+[6]运管所!E48)</f>
        <v>0</v>
      </c>
    </row>
    <row r="49" spans="1:5" s="46" customFormat="1" ht="24" customHeight="1">
      <c r="A49" s="51">
        <v>310</v>
      </c>
      <c r="B49" s="52" t="s">
        <v>158</v>
      </c>
      <c r="C49" s="50">
        <f>SUM([6]交通运输局!C49+[6]公路所!C49+[6]港务所!C49+[6]执法大队!C49+[6]运管所!C49)</f>
        <v>10.89</v>
      </c>
      <c r="D49" s="50">
        <f>SUM([6]交通运输局!D49+[6]公路所!D49+[6]港务所!D49+[6]执法大队!D49+[6]运管所!D49)</f>
        <v>0</v>
      </c>
      <c r="E49" s="50">
        <f>SUM([6]交通运输局!E49+[6]公路所!E49+[6]港务所!E49+[6]执法大队!E49+[6]运管所!E49)</f>
        <v>10.89</v>
      </c>
    </row>
    <row r="50" spans="1:5" s="46" customFormat="1" ht="24" customHeight="1">
      <c r="A50" s="51">
        <v>31099</v>
      </c>
      <c r="B50" s="52" t="s">
        <v>159</v>
      </c>
      <c r="C50" s="50">
        <f>SUM([6]交通运输局!C50+[6]公路所!C50+[6]港务所!C50+[6]执法大队!C50+[6]运管所!C50)</f>
        <v>10.89</v>
      </c>
      <c r="D50" s="50">
        <f>SUM([6]交通运输局!D50+[6]公路所!D50+[6]港务所!D50+[6]执法大队!D50+[6]运管所!D50)</f>
        <v>0</v>
      </c>
      <c r="E50" s="50">
        <f>SUM([6]交通运输局!E50+[6]公路所!E50+[6]港务所!E50+[6]执法大队!E50+[6]运管所!E50)</f>
        <v>10.89</v>
      </c>
    </row>
  </sheetData>
  <mergeCells count="4">
    <mergeCell ref="A1:E1"/>
    <mergeCell ref="A4:B4"/>
    <mergeCell ref="C4:E4"/>
    <mergeCell ref="A6:B6"/>
  </mergeCells>
  <phoneticPr fontId="32" type="noConversion"/>
  <pageMargins left="0.75" right="0.75"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dimension ref="A1:ID20"/>
  <sheetViews>
    <sheetView workbookViewId="0">
      <selection activeCell="D19" sqref="D19"/>
    </sheetView>
  </sheetViews>
  <sheetFormatPr defaultColWidth="28" defaultRowHeight="51" customHeight="1"/>
  <cols>
    <col min="1" max="1" width="28" style="5" customWidth="1"/>
    <col min="2" max="2" width="15.125" style="5" customWidth="1"/>
    <col min="3" max="3" width="37.5" style="5" customWidth="1"/>
    <col min="4" max="16383" width="28" style="5" customWidth="1"/>
    <col min="16384" max="16384" width="28" style="5"/>
  </cols>
  <sheetData>
    <row r="1" spans="1:238" ht="51" customHeight="1">
      <c r="A1" s="26" t="s">
        <v>160</v>
      </c>
      <c r="B1" s="26"/>
      <c r="C1" s="27"/>
      <c r="D1" s="27"/>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row>
    <row r="2" spans="1:238" ht="33" customHeight="1">
      <c r="A2" s="29"/>
      <c r="C2" s="30" t="s">
        <v>161</v>
      </c>
      <c r="D2" s="31"/>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row>
    <row r="3" spans="1:238" ht="35.1" customHeight="1">
      <c r="A3" s="32" t="s">
        <v>162</v>
      </c>
      <c r="C3" s="30" t="s">
        <v>163</v>
      </c>
      <c r="D3" s="33"/>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row>
    <row r="4" spans="1:238" ht="30.95" customHeight="1">
      <c r="A4" s="34" t="s">
        <v>164</v>
      </c>
      <c r="B4" s="35" t="s">
        <v>7</v>
      </c>
      <c r="C4" s="36" t="s">
        <v>165</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row>
    <row r="5" spans="1:238" ht="23.1" customHeight="1">
      <c r="A5" s="38" t="s">
        <v>166</v>
      </c>
      <c r="B5" s="39">
        <f>B6+B7+B10</f>
        <v>76.349999999999994</v>
      </c>
      <c r="C5" s="40"/>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row>
    <row r="6" spans="1:238" ht="23.1" customHeight="1">
      <c r="A6" s="38" t="s">
        <v>167</v>
      </c>
      <c r="B6" s="39">
        <f>SUM([7]交通运输局!C7+[7]公路所!C7+[7]港务所!C7+[7]执法大队!C7+[7]运管所!C7)</f>
        <v>0</v>
      </c>
      <c r="C6" s="4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row>
    <row r="7" spans="1:238" ht="23.1" customHeight="1">
      <c r="A7" s="38" t="s">
        <v>168</v>
      </c>
      <c r="B7" s="39">
        <v>54.07</v>
      </c>
      <c r="C7" s="40" t="s">
        <v>169</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row>
    <row r="8" spans="1:238" ht="23.1" customHeight="1">
      <c r="A8" s="38" t="s">
        <v>170</v>
      </c>
      <c r="B8" s="39">
        <f>SUM([7]交通运输局!C9+[7]公路所!C9+[7]港务所!C9+[7]执法大队!C9+[7]运管所!C9)</f>
        <v>0</v>
      </c>
      <c r="C8" s="4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row>
    <row r="9" spans="1:238" ht="23.1" customHeight="1">
      <c r="A9" s="38" t="s">
        <v>171</v>
      </c>
      <c r="B9" s="39">
        <f>SUM([7]交通运输局!C10+[7]公路所!C10+[7]港务所!C10+[7]执法大队!C10+[7]运管所!C10)</f>
        <v>54.07</v>
      </c>
      <c r="C9" s="4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row>
    <row r="10" spans="1:238" ht="23.1" customHeight="1">
      <c r="A10" s="38" t="s">
        <v>172</v>
      </c>
      <c r="B10" s="39">
        <v>22.28</v>
      </c>
      <c r="C10" s="40" t="s">
        <v>173</v>
      </c>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row>
    <row r="11" spans="1:238" ht="23.1" customHeight="1">
      <c r="A11" s="38" t="s">
        <v>174</v>
      </c>
      <c r="B11" s="39">
        <f>SUM([7]交通运输局!C12+[7]公路所!C12+[7]港务所!C12+[7]执法大队!C12+[7]运管所!C12)</f>
        <v>0</v>
      </c>
      <c r="C11" s="4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row>
    <row r="12" spans="1:238" ht="23.1" customHeight="1">
      <c r="A12" s="38" t="s">
        <v>175</v>
      </c>
      <c r="B12" s="39">
        <f>SUM([7]交通运输局!C13+[7]公路所!C13+[7]港务所!C13+[7]执法大队!C13+[7]运管所!C13)</f>
        <v>0</v>
      </c>
      <c r="C12" s="4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row>
    <row r="13" spans="1:238" ht="23.1" customHeight="1">
      <c r="A13" s="38" t="s">
        <v>176</v>
      </c>
      <c r="B13" s="39">
        <f>SUM([7]交通运输局!C14+[7]公路所!C14+[7]港务所!C14+[7]执法大队!C14+[7]运管所!C14)</f>
        <v>0</v>
      </c>
      <c r="C13" s="4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row>
    <row r="14" spans="1:238" ht="23.1" customHeight="1">
      <c r="A14" s="38" t="s">
        <v>177</v>
      </c>
      <c r="B14" s="39">
        <f>SUM([7]交通运输局!C15+[7]公路所!C15+[7]港务所!C15+[7]执法大队!C15+[7]运管所!C15)</f>
        <v>0</v>
      </c>
      <c r="C14" s="4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row>
    <row r="15" spans="1:238" ht="23.1" customHeight="1">
      <c r="A15" s="38" t="s">
        <v>178</v>
      </c>
      <c r="B15" s="39">
        <v>19</v>
      </c>
      <c r="C15" s="40"/>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row>
    <row r="16" spans="1:238" ht="23.1" customHeight="1">
      <c r="A16" s="38" t="s">
        <v>179</v>
      </c>
      <c r="B16" s="39">
        <f>SUM([7]交通运输局!C17+[7]公路所!C17+[7]港务所!C17+[7]执法大队!C17+[7]运管所!C17)</f>
        <v>828</v>
      </c>
      <c r="C16" s="40"/>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row>
    <row r="17" spans="1:238" ht="23.1" customHeight="1">
      <c r="A17" s="38" t="s">
        <v>180</v>
      </c>
      <c r="B17" s="39">
        <f>SUM([7]交通运输局!C18+[7]公路所!C18+[7]港务所!C18+[7]执法大队!C18+[7]运管所!C18)</f>
        <v>4292</v>
      </c>
      <c r="C17" s="40"/>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row>
    <row r="18" spans="1:238" ht="29.1" customHeight="1">
      <c r="A18" s="41" t="s">
        <v>181</v>
      </c>
      <c r="B18" s="41"/>
      <c r="C18" s="42"/>
    </row>
    <row r="19" spans="1:238" ht="29.1" customHeight="1">
      <c r="A19" s="43" t="s">
        <v>182</v>
      </c>
      <c r="B19" s="43"/>
      <c r="C19" s="42"/>
    </row>
    <row r="20" spans="1:238" ht="33" customHeight="1">
      <c r="A20" s="215" t="s">
        <v>183</v>
      </c>
      <c r="B20" s="215"/>
      <c r="C20" s="215"/>
    </row>
  </sheetData>
  <mergeCells count="1">
    <mergeCell ref="A20:C20"/>
  </mergeCells>
  <phoneticPr fontId="32" type="noConversion"/>
  <pageMargins left="0.75" right="0.55000000000000004" top="1" bottom="1" header="0.51180555555555596" footer="0.51180555555555596"/>
  <pageSetup paperSize="9" orientation="portrait"/>
</worksheet>
</file>

<file path=xl/worksheets/sheet9.xml><?xml version="1.0" encoding="utf-8"?>
<worksheet xmlns="http://schemas.openxmlformats.org/spreadsheetml/2006/main" xmlns:r="http://schemas.openxmlformats.org/officeDocument/2006/relationships">
  <dimension ref="A1:I20"/>
  <sheetViews>
    <sheetView workbookViewId="0">
      <selection activeCell="K24" sqref="K24"/>
    </sheetView>
  </sheetViews>
  <sheetFormatPr defaultColWidth="9" defaultRowHeight="14.25"/>
  <cols>
    <col min="1" max="2" width="4.625" style="5" customWidth="1"/>
    <col min="3" max="3" width="11" style="5" customWidth="1"/>
    <col min="4" max="9" width="16.625" style="5" customWidth="1"/>
    <col min="10" max="16384" width="9" style="5"/>
  </cols>
  <sheetData>
    <row r="1" spans="1:9" s="1" customFormat="1" ht="30" customHeight="1">
      <c r="A1" s="216" t="s">
        <v>184</v>
      </c>
      <c r="B1" s="216"/>
      <c r="C1" s="216"/>
      <c r="D1" s="216"/>
      <c r="E1" s="216"/>
      <c r="F1" s="216"/>
      <c r="G1" s="216"/>
      <c r="H1" s="216"/>
      <c r="I1" s="216"/>
    </row>
    <row r="2" spans="1:9" s="2" customFormat="1" ht="11.1" customHeight="1">
      <c r="A2" s="6"/>
      <c r="B2" s="6"/>
      <c r="C2" s="6"/>
      <c r="I2" s="21" t="s">
        <v>185</v>
      </c>
    </row>
    <row r="3" spans="1:9" s="2" customFormat="1" ht="15" customHeight="1">
      <c r="A3" s="7" t="s">
        <v>85</v>
      </c>
      <c r="B3" s="6"/>
      <c r="C3" s="6"/>
      <c r="D3" s="8"/>
      <c r="E3" s="8"/>
      <c r="F3" s="8"/>
      <c r="G3" s="8"/>
      <c r="I3" s="21" t="s">
        <v>2</v>
      </c>
    </row>
    <row r="4" spans="1:9" s="3" customFormat="1" ht="20.25" customHeight="1">
      <c r="A4" s="217" t="s">
        <v>106</v>
      </c>
      <c r="B4" s="218"/>
      <c r="C4" s="218"/>
      <c r="D4" s="195" t="s">
        <v>186</v>
      </c>
      <c r="E4" s="198" t="s">
        <v>187</v>
      </c>
      <c r="F4" s="219" t="s">
        <v>188</v>
      </c>
      <c r="G4" s="220"/>
      <c r="H4" s="220"/>
      <c r="I4" s="201" t="s">
        <v>100</v>
      </c>
    </row>
    <row r="5" spans="1:9" s="3" customFormat="1" ht="27" customHeight="1">
      <c r="A5" s="232" t="s">
        <v>65</v>
      </c>
      <c r="B5" s="231"/>
      <c r="C5" s="231" t="s">
        <v>66</v>
      </c>
      <c r="D5" s="196"/>
      <c r="E5" s="199"/>
      <c r="F5" s="199" t="s">
        <v>189</v>
      </c>
      <c r="G5" s="199" t="s">
        <v>107</v>
      </c>
      <c r="H5" s="196" t="s">
        <v>87</v>
      </c>
      <c r="I5" s="202"/>
    </row>
    <row r="6" spans="1:9" s="3" customFormat="1" ht="18" customHeight="1">
      <c r="A6" s="232"/>
      <c r="B6" s="231"/>
      <c r="C6" s="231"/>
      <c r="D6" s="196"/>
      <c r="E6" s="199"/>
      <c r="F6" s="199"/>
      <c r="G6" s="199"/>
      <c r="H6" s="196"/>
      <c r="I6" s="202"/>
    </row>
    <row r="7" spans="1:9" s="3" customFormat="1" ht="22.5" customHeight="1">
      <c r="A7" s="232"/>
      <c r="B7" s="231"/>
      <c r="C7" s="231"/>
      <c r="D7" s="197"/>
      <c r="E7" s="200"/>
      <c r="F7" s="200"/>
      <c r="G7" s="200"/>
      <c r="H7" s="197"/>
      <c r="I7" s="203"/>
    </row>
    <row r="8" spans="1:9" s="3" customFormat="1" ht="22.5" customHeight="1">
      <c r="A8" s="221" t="s">
        <v>67</v>
      </c>
      <c r="B8" s="222"/>
      <c r="C8" s="223"/>
      <c r="D8" s="9">
        <v>1</v>
      </c>
      <c r="E8" s="9">
        <v>2</v>
      </c>
      <c r="F8" s="9">
        <v>3</v>
      </c>
      <c r="G8" s="9">
        <v>4</v>
      </c>
      <c r="H8" s="10">
        <v>5</v>
      </c>
      <c r="I8" s="22">
        <v>6</v>
      </c>
    </row>
    <row r="9" spans="1:9" s="3" customFormat="1" ht="22.5" customHeight="1">
      <c r="A9" s="224" t="s">
        <v>53</v>
      </c>
      <c r="B9" s="225"/>
      <c r="C9" s="226"/>
      <c r="D9" s="11"/>
      <c r="E9" s="11"/>
      <c r="F9" s="11"/>
      <c r="G9" s="11"/>
      <c r="H9" s="12"/>
      <c r="I9" s="23"/>
    </row>
    <row r="10" spans="1:9" s="4" customFormat="1" ht="22.5" customHeight="1">
      <c r="A10" s="232"/>
      <c r="B10" s="231"/>
      <c r="C10" s="13"/>
      <c r="D10" s="14"/>
      <c r="E10" s="14"/>
      <c r="F10" s="14"/>
      <c r="G10" s="15"/>
      <c r="H10" s="16"/>
      <c r="I10" s="24"/>
    </row>
    <row r="11" spans="1:9" s="4" customFormat="1" ht="22.5" customHeight="1">
      <c r="A11" s="232"/>
      <c r="B11" s="231"/>
      <c r="C11" s="14"/>
      <c r="D11" s="14"/>
      <c r="E11" s="14"/>
      <c r="F11" s="14"/>
      <c r="G11" s="14"/>
      <c r="H11" s="17"/>
      <c r="I11" s="24"/>
    </row>
    <row r="12" spans="1:9" s="4" customFormat="1" ht="22.5" customHeight="1">
      <c r="A12" s="232"/>
      <c r="B12" s="231"/>
      <c r="C12" s="13"/>
      <c r="D12" s="14"/>
      <c r="E12" s="14"/>
      <c r="F12" s="14"/>
      <c r="G12" s="14"/>
      <c r="H12" s="17"/>
      <c r="I12" s="24"/>
    </row>
    <row r="13" spans="1:9" s="4" customFormat="1" ht="22.5" customHeight="1">
      <c r="A13" s="232"/>
      <c r="B13" s="231"/>
      <c r="C13" s="14"/>
      <c r="D13" s="14"/>
      <c r="E13" s="14"/>
      <c r="F13" s="14"/>
      <c r="G13" s="14"/>
      <c r="H13" s="17"/>
      <c r="I13" s="24"/>
    </row>
    <row r="14" spans="1:9" s="4" customFormat="1" ht="22.5" customHeight="1">
      <c r="A14" s="232"/>
      <c r="B14" s="231"/>
      <c r="C14" s="14"/>
      <c r="D14" s="14"/>
      <c r="E14" s="14"/>
      <c r="F14" s="14"/>
      <c r="G14" s="14"/>
      <c r="H14" s="17"/>
      <c r="I14" s="24"/>
    </row>
    <row r="15" spans="1:9" s="4" customFormat="1" ht="22.5" customHeight="1">
      <c r="A15" s="227"/>
      <c r="B15" s="228"/>
      <c r="C15" s="18"/>
      <c r="D15" s="18"/>
      <c r="E15" s="18"/>
      <c r="F15" s="18"/>
      <c r="G15" s="18"/>
      <c r="H15" s="19"/>
      <c r="I15" s="25"/>
    </row>
    <row r="16" spans="1:9" ht="32.25" customHeight="1">
      <c r="A16" s="229" t="s">
        <v>190</v>
      </c>
      <c r="B16" s="230"/>
      <c r="C16" s="230"/>
      <c r="D16" s="230"/>
      <c r="E16" s="230"/>
      <c r="F16" s="230"/>
      <c r="G16" s="230"/>
      <c r="H16" s="230"/>
      <c r="I16" s="230"/>
    </row>
    <row r="17" spans="1:1">
      <c r="A17" s="20"/>
    </row>
    <row r="18" spans="1:1">
      <c r="A18" s="20"/>
    </row>
    <row r="19" spans="1:1">
      <c r="A19" s="20"/>
    </row>
    <row r="20" spans="1:1">
      <c r="A20" s="20"/>
    </row>
  </sheetData>
  <mergeCells count="20">
    <mergeCell ref="A15:B15"/>
    <mergeCell ref="A16:I16"/>
    <mergeCell ref="C5:C7"/>
    <mergeCell ref="D4:D7"/>
    <mergeCell ref="E4:E7"/>
    <mergeCell ref="F5:F7"/>
    <mergeCell ref="G5:G7"/>
    <mergeCell ref="H5:H7"/>
    <mergeCell ref="I4:I7"/>
    <mergeCell ref="A5:B7"/>
    <mergeCell ref="A10:B10"/>
    <mergeCell ref="A11:B11"/>
    <mergeCell ref="A12:B12"/>
    <mergeCell ref="A13:B13"/>
    <mergeCell ref="A14:B14"/>
    <mergeCell ref="A1:I1"/>
    <mergeCell ref="A4:C4"/>
    <mergeCell ref="F4:H4"/>
    <mergeCell ref="A8:C8"/>
    <mergeCell ref="A9:C9"/>
  </mergeCells>
  <phoneticPr fontId="32" type="noConversion"/>
  <pageMargins left="0.75" right="0.75" top="1" bottom="1" header="0.51180555555555596" footer="0.51180555555555596"/>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编报说明</vt:lpstr>
      <vt:lpstr>收入支出决算总表</vt:lpstr>
      <vt:lpstr>收入决算总表</vt:lpstr>
      <vt:lpstr>支出决算总表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2018-05-18T11:10:38Z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